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Z:\Data FDI\Nam 2023\"/>
    </mc:Choice>
  </mc:AlternateContent>
  <xr:revisionPtr revIDLastSave="0" documentId="13_ncr:1_{1E8EB577-939A-492F-B917-597A25018853}" xr6:coauthVersionLast="47" xr6:coauthVersionMax="47" xr10:uidLastSave="{00000000-0000-0000-0000-000000000000}"/>
  <bookViews>
    <workbookView xWindow="-120" yWindow="-120" windowWidth="20730" windowHeight="11160" xr2:uid="{00000000-000D-0000-FFFF-FFFF00000000}"/>
  </bookViews>
  <sheets>
    <sheet name="thang 2" sheetId="1" r:id="rId1"/>
    <sheet name="Thang 2 2023" sheetId="2" r:id="rId2"/>
    <sheet name="Luy ke T2 2023" sheetId="3" r:id="rId3"/>
  </sheets>
  <externalReferences>
    <externalReference r:id="rId4"/>
  </externalReferences>
  <definedNames>
    <definedName name="_xlnm._FilterDatabase" localSheetId="1" hidden="1">'Thang 2 2023'!$A$8:$L$130</definedName>
    <definedName name="_xlnm.Print_Area" localSheetId="2">'Luy ke T2 2023'!$A$1:$D$250</definedName>
    <definedName name="_xlnm.Print_Area" localSheetId="0">'thang 2'!$A$1:$F$25</definedName>
    <definedName name="_xlnm.Print_Area" localSheetId="1">'Thang 2 2023'!$A$1:$I$130</definedName>
    <definedName name="_xlnm.Print_Titles" localSheetId="2">'Luy ke T2 2023'!$37:$37</definedName>
    <definedName name="_xlnm.Print_Titles" localSheetId="1">'Thang 2 2023'!$31:$31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1" i="2" l="1"/>
  <c r="I82" i="2" l="1"/>
  <c r="A88" i="2" l="1"/>
  <c r="I59" i="2" l="1"/>
  <c r="I17" i="2"/>
  <c r="I77" i="2" l="1"/>
  <c r="D28" i="3"/>
  <c r="A29" i="2" l="1"/>
  <c r="I79" i="2" l="1"/>
  <c r="A183" i="3" l="1"/>
  <c r="C180" i="3" l="1"/>
  <c r="D180" i="3"/>
  <c r="I68" i="2" l="1"/>
  <c r="I111" i="2" l="1"/>
  <c r="I71" i="2"/>
  <c r="I112" i="2" l="1"/>
  <c r="I117" i="2" l="1"/>
  <c r="I78" i="2"/>
  <c r="J35" i="2" l="1"/>
  <c r="I66" i="2" l="1"/>
  <c r="I69" i="2"/>
  <c r="I70" i="2"/>
  <c r="I63" i="2"/>
  <c r="I116" i="2" l="1"/>
  <c r="I123" i="2"/>
  <c r="I128" i="2"/>
  <c r="G83" i="2" l="1"/>
  <c r="I64" i="2"/>
  <c r="I75" i="2"/>
  <c r="I76" i="2"/>
  <c r="I60" i="2"/>
  <c r="H83" i="2"/>
  <c r="I21" i="2" l="1"/>
  <c r="I24" i="2"/>
  <c r="C83" i="2" l="1"/>
  <c r="I118" i="2"/>
  <c r="I22" i="2"/>
  <c r="I81" i="2"/>
  <c r="I61" i="2"/>
  <c r="I41" i="2"/>
  <c r="I73" i="2"/>
  <c r="I126" i="2"/>
  <c r="I113" i="2"/>
  <c r="I125" i="2"/>
  <c r="I120" i="2"/>
  <c r="I100" i="2"/>
  <c r="I74" i="2"/>
  <c r="I80" i="2"/>
  <c r="I43" i="2"/>
  <c r="J24" i="2" l="1"/>
  <c r="J90" i="2"/>
  <c r="J31" i="2"/>
  <c r="I67" i="2" l="1"/>
  <c r="D250" i="3" l="1"/>
  <c r="K99" i="2" l="1"/>
  <c r="H130" i="2" l="1"/>
  <c r="M102" i="2"/>
  <c r="G130" i="2"/>
  <c r="K90" i="2"/>
  <c r="L94" i="2"/>
  <c r="I65" i="2" l="1"/>
  <c r="I53" i="2" l="1"/>
  <c r="I102" i="2" l="1"/>
  <c r="I115" i="2"/>
  <c r="I107" i="2"/>
  <c r="I72" i="2"/>
  <c r="I56" i="2"/>
  <c r="I23" i="2"/>
  <c r="J23" i="2" l="1"/>
  <c r="K102" i="2" l="1"/>
  <c r="K93" i="2"/>
  <c r="I38" i="2"/>
  <c r="I54" i="2"/>
  <c r="I46" i="2"/>
  <c r="I62" i="2"/>
  <c r="I47" i="2"/>
  <c r="I33" i="2"/>
  <c r="I48" i="2"/>
  <c r="I34" i="2"/>
  <c r="I39" i="2"/>
  <c r="I40" i="2"/>
  <c r="I37" i="2"/>
  <c r="I58" i="2"/>
  <c r="I57" i="2"/>
  <c r="I55" i="2"/>
  <c r="I52" i="2"/>
  <c r="I35" i="2"/>
  <c r="I45" i="2"/>
  <c r="I36" i="2"/>
  <c r="I49" i="2"/>
  <c r="I51" i="2"/>
  <c r="I42" i="2"/>
  <c r="I50" i="2"/>
  <c r="I44" i="2"/>
  <c r="I127" i="2"/>
  <c r="I106" i="2"/>
  <c r="I101" i="2"/>
  <c r="I99" i="2"/>
  <c r="I124" i="2"/>
  <c r="I105" i="2"/>
  <c r="I98" i="2"/>
  <c r="I114" i="2"/>
  <c r="I103" i="2"/>
  <c r="I92" i="2"/>
  <c r="I119" i="2"/>
  <c r="I94" i="2"/>
  <c r="I129" i="2"/>
  <c r="I95" i="2"/>
  <c r="I108" i="2"/>
  <c r="I96" i="2"/>
  <c r="I93" i="2"/>
  <c r="I91" i="2"/>
  <c r="I109" i="2"/>
  <c r="I110" i="2"/>
  <c r="I97" i="2"/>
  <c r="I104" i="2"/>
  <c r="I122" i="2"/>
  <c r="J33" i="2" l="1"/>
  <c r="K35" i="2"/>
  <c r="J93" i="2"/>
  <c r="K33" i="2"/>
  <c r="N91" i="2"/>
  <c r="L90" i="2"/>
  <c r="K92" i="2"/>
  <c r="J26" i="2"/>
  <c r="J29" i="2"/>
  <c r="J36" i="2"/>
  <c r="G26" i="2" l="1"/>
  <c r="E26" i="2"/>
  <c r="F26" i="2"/>
  <c r="H26" i="2"/>
  <c r="E13" i="1" s="1"/>
  <c r="C26" i="2"/>
  <c r="D26" i="2"/>
  <c r="E83" i="2"/>
  <c r="F83" i="2"/>
  <c r="I10" i="2"/>
  <c r="J10" i="2" s="1"/>
  <c r="I20" i="2"/>
  <c r="I16" i="2"/>
  <c r="I18" i="2"/>
  <c r="I14" i="2"/>
  <c r="I19" i="2"/>
  <c r="I25" i="2"/>
  <c r="J25" i="2" s="1"/>
  <c r="I15" i="2"/>
  <c r="L93" i="2"/>
  <c r="I13" i="2"/>
  <c r="I9" i="2"/>
  <c r="I12" i="2"/>
  <c r="I11" i="2"/>
  <c r="I32" i="2"/>
  <c r="D83" i="2"/>
  <c r="L32" i="2" l="1"/>
  <c r="J30" i="2"/>
  <c r="J20" i="2"/>
  <c r="J32" i="2"/>
  <c r="J9" i="2"/>
  <c r="J21" i="2"/>
  <c r="J11" i="2"/>
  <c r="M97" i="2"/>
  <c r="L102" i="2"/>
  <c r="K32" i="2"/>
  <c r="K23" i="2"/>
  <c r="K9" i="2"/>
  <c r="K19" i="2"/>
  <c r="K22" i="2"/>
  <c r="K11" i="2"/>
  <c r="K17" i="2"/>
  <c r="K20" i="2"/>
  <c r="K10" i="2"/>
  <c r="K15" i="2"/>
  <c r="K18" i="2"/>
  <c r="K13" i="2"/>
  <c r="K16" i="2"/>
  <c r="K12" i="2"/>
  <c r="K14" i="2"/>
  <c r="K21" i="2"/>
  <c r="J14" i="2"/>
  <c r="J15" i="2"/>
  <c r="J88" i="2"/>
  <c r="K88" i="2"/>
  <c r="J18" i="2"/>
  <c r="J19" i="2"/>
  <c r="J17" i="2"/>
  <c r="J22" i="2"/>
  <c r="J16" i="2"/>
  <c r="J13" i="2"/>
  <c r="J12" i="2"/>
  <c r="J34" i="2"/>
  <c r="J91" i="2"/>
  <c r="K94" i="2"/>
  <c r="J92" i="2"/>
  <c r="J97" i="2"/>
  <c r="J38" i="2"/>
  <c r="K96" i="2"/>
  <c r="J85" i="2"/>
  <c r="K91" i="2"/>
  <c r="K95" i="2"/>
  <c r="E17" i="1"/>
  <c r="J28" i="2"/>
  <c r="I83" i="2"/>
  <c r="I26" i="2"/>
  <c r="C250" i="3"/>
  <c r="A35" i="3"/>
  <c r="C28" i="3"/>
  <c r="F21" i="1"/>
  <c r="F20" i="1"/>
  <c r="F19" i="1"/>
  <c r="F9" i="1"/>
  <c r="E15" i="1" l="1"/>
  <c r="C130" i="2"/>
  <c r="E12" i="1"/>
  <c r="E16" i="1"/>
  <c r="E11" i="1"/>
  <c r="E130" i="2"/>
  <c r="D130" i="2"/>
  <c r="F130" i="2"/>
  <c r="E10" i="1" l="1"/>
  <c r="F16" i="1"/>
  <c r="F15" i="1"/>
  <c r="F12" i="1"/>
  <c r="F11" i="1"/>
  <c r="I130" i="2"/>
  <c r="F10" i="1" l="1"/>
  <c r="F17" i="1"/>
  <c r="F13" i="1"/>
</calcChain>
</file>

<file path=xl/sharedStrings.xml><?xml version="1.0" encoding="utf-8"?>
<sst xmlns="http://schemas.openxmlformats.org/spreadsheetml/2006/main" count="443" uniqueCount="300">
  <si>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</si>
  <si>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</si>
  <si>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</si>
  <si>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</si>
  <si>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</si>
  <si>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</si>
  <si>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</si>
  <si>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</si>
  <si>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</si>
  <si>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</si>
  <si>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</si>
  <si>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</si>
  <si>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</si>
  <si>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</si>
  <si>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</si>
  <si>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</si>
  <si>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</si>
  <si>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</si>
  <si>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</si>
  <si>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</si>
  <si>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</si>
  <si>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</si>
  <si>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</si>
  <si>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</si>
  <si>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</si>
  <si>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</si>
  <si>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</si>
  <si>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</si>
  <si>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</si>
  <si>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</si>
  <si>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</si>
  <si>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</si>
  <si>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</si>
  <si>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</si>
  <si>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</si>
  <si>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</si>
  <si>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</si>
  <si>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</si>
  <si>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</si>
  <si>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</si>
  <si>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</si>
  <si>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</si>
  <si>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</si>
  <si>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</si>
  <si>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</si>
  <si>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</si>
  <si>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</si>
  <si>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</si>
  <si>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</si>
  <si>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</si>
  <si>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</si>
  <si>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</si>
  <si>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</si>
  <si>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</si>
  <si>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</si>
  <si>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</si>
  <si>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</si>
  <si>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</si>
  <si>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</si>
  <si>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</si>
  <si>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</si>
  <si>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</si>
  <si>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</si>
  <si>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</si>
  <si>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</si>
  <si>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</si>
  <si>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</si>
  <si>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</si>
  <si>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</si>
  <si>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</si>
  <si>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</si>
  <si>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</si>
  <si>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</si>
  <si>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</si>
  <si>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</si>
  <si>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</si>
  <si>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</si>
  <si>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</si>
  <si>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</si>
  <si>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</si>
  <si>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</si>
  <si>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</si>
  <si>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</si>
  <si>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</si>
  <si>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</si>
  <si>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</si>
  <si>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</si>
  <si>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</si>
  <si>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</si>
  <si>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</si>
  <si>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</si>
  <si>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</si>
  <si>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</si>
  <si>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</si>
  <si>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</si>
  <si>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</si>
  <si>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</si>
  <si>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</si>
  <si>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</si>
  <si>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</si>
  <si>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</si>
  <si>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</si>
  <si>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</si>
  <si>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</si>
  <si>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</si>
  <si>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</si>
  <si>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</si>
  <si>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</si>
  <si>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</si>
  <si>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</si>
  <si>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</si>
  <si>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</si>
  <si>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</si>
  <si>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</si>
  <si>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</si>
  <si>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</si>
  <si>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</si>
  <si>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</si>
  <si>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</si>
  <si>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</si>
  <si>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</si>
  <si>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</si>
  <si>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</si>
  <si>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</si>
  <si>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</si>
  <si>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</si>
  <si>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</si>
  <si>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</si>
  <si>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</si>
  <si>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</si>
  <si>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</si>
  <si>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</si>
  <si>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</si>
  <si>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</si>
  <si>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</si>
  <si>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</si>
  <si>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</si>
  <si>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</si>
  <si>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</si>
  <si>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</si>
  <si>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</si>
  <si>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</si>
  <si>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</si>
  <si>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</si>
  <si>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</si>
  <si>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</si>
  <si>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</si>
  <si>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</si>
  <si>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</si>
  <si>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</si>
  <si>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</si>
  <si>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</si>
  <si>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</si>
  <si>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</si>
  <si>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</si>
  <si>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</si>
  <si>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</si>
  <si>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</si>
  <si>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</si>
  <si>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</si>
  <si>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</si>
  <si>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</si>
  <si>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</si>
  <si>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</si>
  <si>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</si>
  <si>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</si>
  <si>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</si>
  <si>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</si>
  <si>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</si>
  <si>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</si>
  <si>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</si>
  <si>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</si>
  <si>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</si>
  <si>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</si>
  <si>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</si>
  <si>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</si>
  <si>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</si>
  <si>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</si>
  <si>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</si>
  <si>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</si>
  <si>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</si>
  <si>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</si>
  <si>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</si>
  <si>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</si>
  <si>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</si>
  <si>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</si>
  <si>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</si>
  <si>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</si>
  <si>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</si>
  <si>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</si>
  <si>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</si>
  <si>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</si>
  <si>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</si>
  <si>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</si>
  <si>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</si>
  <si>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</si>
  <si>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</si>
  <si>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</si>
  <si>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</si>
  <si>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</si>
  <si>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</si>
  <si>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</si>
  <si>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</si>
  <si>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</si>
  <si>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</si>
  <si>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</si>
  <si>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</si>
  <si>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</si>
  <si>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</si>
  <si>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</si>
  <si>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</si>
  <si>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</si>
  <si>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</si>
  <si>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</si>
  <si>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</si>
  <si>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</si>
  <si>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</si>
  <si>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</si>
  <si>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</si>
  <si>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</si>
  <si>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</si>
  <si>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</si>
  <si>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</si>
  <si>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</si>
  <si>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</si>
  <si>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</si>
  <si>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</si>
  <si>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</si>
  <si>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</si>
  <si>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</si>
  <si>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</si>
  <si>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</si>
  <si>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</si>
  <si>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</si>
  <si>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</si>
  <si>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</si>
  <si>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</si>
  <si>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</si>
  <si>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</si>
  <si>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</si>
  <si>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</si>
  <si>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</si>
  <si>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</si>
  <si>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</si>
  <si>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</si>
  <si>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</si>
  <si>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</si>
  <si>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</si>
  <si>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</si>
  <si>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</si>
  <si>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</si>
  <si>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</si>
  <si>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</si>
  <si>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</si>
  <si>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</si>
  <si>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</si>
  <si>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</si>
  <si>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</si>
  <si>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</si>
  <si>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</si>
  <si>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</si>
  <si>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</si>
  <si>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</si>
  <si>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</si>
  <si>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</si>
  <si>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</si>
  <si>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</si>
  <si>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</si>
  <si>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</si>
  <si>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</si>
  <si>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</si>
  <si>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</si>
  <si>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</si>
  <si>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</si>
  <si>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</si>
  <si>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</si>
  <si>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</si>
  <si>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</si>
  <si>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</si>
  <si>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</si>
  <si>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</si>
  <si>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Guernsey</t>
  </si>
  <si>
    <t>Côte d'Ivoire</t>
  </si>
  <si>
    <t xml:space="preserve"> </t>
  </si>
  <si>
    <t>Qatar</t>
  </si>
  <si>
    <t>Grenada</t>
  </si>
  <si>
    <t>Republic of Moldova</t>
  </si>
  <si>
    <t>*Số liệu tính từ 1/1 đến ngày 20 tháng báo cáo</t>
  </si>
  <si>
    <t>THU HÚT ĐẦU TƯ NƯỚC NGOÀI 2 THÁNG NĂM 2023 THEO NGÀNH</t>
  </si>
  <si>
    <t>Tính từ 01/01/2023 đến 20/02/2023</t>
  </si>
  <si>
    <t>THU HÚT ĐẦU TƯ NƯỚC NGOÀI 02 THÁNG NĂM 2023 THEO ĐỐI TÁC</t>
  </si>
  <si>
    <t>THU HÚT ĐẦU TƯ NƯỚC NGOÀI 02 THÁNG NĂM 2023 THEO ĐỊA PHƯƠNG</t>
  </si>
  <si>
    <t>BÁO CÁO NHANH ĐẦU TƯ NƯỚC NGOÀI 02 THÁNG NĂM 2023</t>
  </si>
  <si>
    <t>Hà Nội, ngày 23 tháng 02 năm 2023</t>
  </si>
  <si>
    <t>02 tháng năm 2023</t>
  </si>
  <si>
    <t>02 tháng năm 2022</t>
  </si>
  <si>
    <t>Luỹ kế đến 20/02/2023:</t>
  </si>
  <si>
    <t>Honduras</t>
  </si>
  <si>
    <t>(Lũy kế các dự án còn hiệu lực đến ngày 20/02/2023)</t>
  </si>
  <si>
    <t xml:space="preserve">142 quốc gia, vùng lãnh thổ có đầu tư tại Việt Nam với 36.611 dự án, tổng vốn đăng ký 442,3 tỷ USD. Hàn Quốc dẫn đầu, tiếp theo là Nhật Bản, Singapore, Đài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</si>
</sst>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1" formatCode="0.000"/>
    <numFmt numFmtId="172" formatCode="\$#,##0\ ;\(\$#,##0\)"/>
    <numFmt numFmtId="173" formatCode="&quot;\&quot;#,##0;[Red]&quot;\&quot;&quot;\&quot;\-#,##0"/>
    <numFmt numFmtId="174" formatCode="&quot;\&quot;#,##0.00;[Red]&quot;\&quot;&quot;\&quot;&quot;\&quot;&quot;\&quot;&quot;\&quot;&quot;\&quot;\-#,##0.00"/>
    <numFmt numFmtId="175" formatCode="&quot;\&quot;#,##0.00;[Red]&quot;\&quot;\-#,##0.00"/>
    <numFmt numFmtId="176" formatCode="&quot;\&quot;#,##0;[Red]&quot;\&quot;\-#,##0"/>
    <numFmt numFmtId="177" formatCode="_-* #,##0.00_-;\-* #,##0.00_-;_-* &quot;-&quot;??_-;_-@_-"/>
    <numFmt numFmtId="178" formatCode="_-&quot;£&quot;* #,##0_-;\-&quot;£&quot;* #,##0_-;_-&quot;£&quot;* &quot;-&quot;_-;_-@_-"/>
    <numFmt numFmtId="179" formatCode="_-* #,##0_-;\-* #,##0_-;_-* &quot;-&quot;_-;_-@_-"/>
    <numFmt numFmtId="180" formatCode="_-&quot;$&quot;* #,##0_-;\-&quot;$&quot;* #,##0_-;_-&quot;$&quot;* &quot;-&quot;_-;_-@_-"/>
    <numFmt numFmtId="181" formatCode="_-&quot;$&quot;* #,##0.00_-;\-&quot;$&quot;* #,##0.00_-;_-&quot;$&quot;* &quot;-&quot;??_-;_-@_-"/>
    <numFmt numFmtId="182" formatCode="#,##0\ &quot;F&quot;;[Red]\-#,##0\ &quot;F&quot;"/>
    <numFmt numFmtId="183" formatCode="0.00_)"/>
    <numFmt numFmtId="184" formatCode="#.##"/>
    <numFmt numFmtId="185" formatCode="0.00E+00;\许"/>
    <numFmt numFmtId="186" formatCode="0.00E+00;\趰"/>
    <numFmt numFmtId="187" formatCode="0.0E+00;\趰"/>
    <numFmt numFmtId="188" formatCode="0E+00;\趰"/>
    <numFmt numFmtId="189" formatCode="#,##0.0;[Red]\-#,##0.0"/>
    <numFmt numFmtId="194" formatCode="_(* #,##0.0000_);_(* \(#,##0.0000\);_(* &quot;-&quot;??_);_(@_)"/>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9" fontId="16" fillId="0" borderId="0" applyFont="0" applyFill="0" applyBorder="0" applyAlignment="0" applyProtection="0"/>
    <xf numFmtId="0" fontId="17" fillId="0" borderId="0" applyFont="0" applyFill="0" applyBorder="0" applyAlignment="0" applyProtection="0"/>
    <xf numFmtId="184"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9"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8" fontId="18" fillId="0" borderId="0" applyFont="0" applyFill="0" applyBorder="0" applyAlignment="0" applyProtection="0"/>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xf numFmtId="0" fontId="28" fillId="0" borderId="0"/>
    <xf numFmtId="37" fontId="29" fillId="0" borderId="0"/>
    <xf numFmtId="0" fontId="30" fillId="0" borderId="0"/>
    <xf numFmtId="171" fontId="14" fillId="0" borderId="0" applyFill="0" applyBorder="0" applyAlignment="0"/>
    <xf numFmtId="171" fontId="4" fillId="0" borderId="0" applyFill="0" applyBorder="0" applyAlignment="0"/>
    <xf numFmtId="171"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0" applyNumberFormat="0" applyAlignment="0" applyProtection="0">
      <alignment horizontal="left" vertical="center"/>
    </xf>
    <xf numFmtId="0" fontId="8" fillId="0" borderId="21">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8" fontId="14" fillId="0" borderId="22"/>
    <xf numFmtId="178" fontId="4" fillId="0" borderId="22"/>
    <xf numFmtId="178" fontId="4" fillId="0" borderId="22"/>
    <xf numFmtId="0" fontId="15" fillId="0" borderId="0" applyNumberFormat="0" applyFont="0" applyFill="0" applyAlignment="0"/>
    <xf numFmtId="183"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3" fontId="5" fillId="0" borderId="0" applyFont="0" applyFill="0" applyBorder="0" applyAlignment="0" applyProtection="0"/>
    <xf numFmtId="174" fontId="5" fillId="0" borderId="0" applyFont="0" applyFill="0" applyBorder="0" applyAlignment="0" applyProtection="0"/>
    <xf numFmtId="175" fontId="40" fillId="0" borderId="0" applyFont="0" applyFill="0" applyBorder="0" applyAlignment="0" applyProtection="0"/>
    <xf numFmtId="176" fontId="40" fillId="0" borderId="0" applyFont="0" applyFill="0" applyBorder="0" applyAlignment="0" applyProtection="0"/>
    <xf numFmtId="0" fontId="41" fillId="0" borderId="0"/>
    <xf numFmtId="0" fontId="15" fillId="0" borderId="0"/>
    <xf numFmtId="179" fontId="39" fillId="0" borderId="0" applyFont="0" applyFill="0" applyBorder="0" applyAlignment="0" applyProtection="0"/>
    <xf numFmtId="177" fontId="39" fillId="0" borderId="0" applyFont="0" applyFill="0" applyBorder="0" applyAlignment="0" applyProtection="0"/>
    <xf numFmtId="180" fontId="39" fillId="0" borderId="0" applyFont="0" applyFill="0" applyBorder="0" applyAlignment="0" applyProtection="0"/>
    <xf numFmtId="182" fontId="42" fillId="0" borderId="0" applyFont="0" applyFill="0" applyBorder="0" applyAlignment="0" applyProtection="0"/>
    <xf numFmtId="181"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7" applyNumberFormat="0" applyFill="0" applyAlignment="0" applyProtection="0"/>
    <xf numFmtId="0" fontId="46" fillId="0" borderId="28" applyNumberFormat="0" applyFill="0" applyAlignment="0" applyProtection="0"/>
    <xf numFmtId="0" fontId="47" fillId="0" borderId="29"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30" applyNumberFormat="0" applyAlignment="0" applyProtection="0"/>
    <xf numFmtId="0" fontId="52" fillId="10" borderId="31" applyNumberFormat="0" applyAlignment="0" applyProtection="0"/>
    <xf numFmtId="0" fontId="53" fillId="10" borderId="30" applyNumberFormat="0" applyAlignment="0" applyProtection="0"/>
    <xf numFmtId="0" fontId="54" fillId="0" borderId="32" applyNumberFormat="0" applyFill="0" applyAlignment="0" applyProtection="0"/>
    <xf numFmtId="0" fontId="55" fillId="11" borderId="33"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5"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4" applyNumberFormat="0" applyFont="0" applyAlignment="0" applyProtection="0"/>
  </cellStyleXfs>
  <cellXfs count="135">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43" fontId="66" fillId="2" borderId="12"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43" fontId="64" fillId="0" borderId="15"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0" fontId="64" fillId="0" borderId="16" xfId="0" applyFont="1" applyBorder="1" applyAlignment="1">
      <alignment vertical="center" wrapText="1"/>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43" fontId="64" fillId="0" borderId="0" xfId="0" applyNumberFormat="1" applyFont="1" applyAlignment="1">
      <alignment vertic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16" xfId="1" applyFont="1" applyBorder="1" applyAlignment="1">
      <alignment horizontal="left" vertical="center"/>
    </xf>
    <xf numFmtId="43" fontId="64" fillId="0" borderId="0" xfId="0" applyNumberFormat="1" applyFont="1"/>
    <xf numFmtId="43" fontId="67" fillId="0" borderId="14" xfId="1" applyFont="1" applyBorder="1" applyAlignment="1">
      <alignment vertical="center"/>
    </xf>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43" fontId="66" fillId="4" borderId="19"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36" xfId="0" applyFont="1" applyBorder="1" applyAlignment="1">
      <alignment horizontal="left"/>
    </xf>
    <xf numFmtId="0" fontId="62" fillId="0" borderId="26" xfId="0" applyFont="1" applyBorder="1"/>
    <xf numFmtId="0" fontId="62" fillId="0" borderId="26" xfId="0" applyFont="1" applyBorder="1" applyAlignment="1">
      <alignment horizontal="center"/>
    </xf>
    <xf numFmtId="3" fontId="62" fillId="0" borderId="26" xfId="0" applyNumberFormat="1" applyFont="1" applyBorder="1"/>
    <xf numFmtId="166" fontId="62" fillId="0" borderId="37" xfId="3" applyNumberFormat="1" applyFont="1" applyBorder="1"/>
    <xf numFmtId="0" fontId="62" fillId="0" borderId="7" xfId="0" applyFont="1" applyBorder="1" applyAlignment="1">
      <alignment horizontal="left"/>
    </xf>
    <xf numFmtId="0" fontId="62" fillId="0" borderId="8" xfId="0" applyFont="1" applyBorder="1"/>
    <xf numFmtId="0" fontId="62" fillId="0" borderId="8" xfId="0" applyFont="1" applyBorder="1" applyAlignment="1">
      <alignment horizontal="center"/>
    </xf>
    <xf numFmtId="166" fontId="62" fillId="0" borderId="9" xfId="3" applyNumberFormat="1" applyFont="1" applyFill="1" applyBorder="1"/>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43" fontId="64" fillId="0" borderId="16" xfId="1" applyFont="1" applyFill="1" applyBorder="1" applyAlignment="1">
      <alignment horizontal="left" vertical="center"/>
    </xf>
    <xf numFmtId="4" fontId="62" fillId="0" borderId="0" xfId="0" applyNumberFormat="1" applyFont="1"/>
    <xf numFmtId="3" fontId="62" fillId="0" borderId="8" xfId="0" applyNumberFormat="1" applyFont="1" applyBorder="1"/>
    <xf numFmtId="168" fontId="64" fillId="0" borderId="14" xfId="1" applyNumberFormat="1" applyFont="1" applyBorder="1" applyAlignment="1">
      <alignment vertical="center"/>
    </xf>
    <xf numFmtId="168" fontId="64" fillId="0" borderId="15" xfId="1" applyNumberFormat="1" applyFont="1" applyBorder="1" applyAlignment="1">
      <alignment vertical="center"/>
    </xf>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65" fillId="0" borderId="0" xfId="0" applyFont="1" applyAlignment="1">
      <alignment horizontal="center"/>
    </xf>
    <xf numFmtId="0" fontId="66" fillId="2" borderId="25" xfId="0" applyFont="1" applyFill="1" applyBorder="1" applyAlignment="1">
      <alignment horizontal="center" vertical="center"/>
    </xf>
    <xf numFmtId="0" fontId="66" fillId="2" borderId="24" xfId="0" applyFont="1" applyFill="1" applyBorder="1" applyAlignment="1">
      <alignment horizontal="center" vertic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xf numFmtId="194" fontId="64" fillId="0" borderId="14" xfId="1" applyNumberFormat="1" applyFont="1" applyBorder="1" applyAlignment="1">
      <alignment vertical="center"/>
    </xf>
    <xf numFmtId="194" fontId="64" fillId="0" borderId="15" xfId="1" applyNumberFormat="1" applyFont="1" applyFill="1" applyBorder="1" applyAlignment="1">
      <alignment vertical="center"/>
    </xf>
  </cellXfs>
  <cellStyles count="208">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8000000}"/>
    <cellStyle name="Comma 2 2" xfId="38" xr:uid="{00000000-0005-0000-0000-000039000000}"/>
    <cellStyle name="Comma 2 2 2" xfId="39" xr:uid="{00000000-0005-0000-0000-00003A000000}"/>
    <cellStyle name="Comma 2 2 3" xfId="4" xr:uid="{00000000-0005-0000-0000-00003B000000}"/>
    <cellStyle name="Comma 2 2 3 2" xfId="40" xr:uid="{00000000-0005-0000-0000-00003C000000}"/>
    <cellStyle name="Comma 2 2 4" xfId="41" xr:uid="{00000000-0005-0000-0000-00003D000000}"/>
    <cellStyle name="Comma 2 3" xfId="42" xr:uid="{00000000-0005-0000-0000-00003E000000}"/>
    <cellStyle name="Comma 2 4" xfId="43" xr:uid="{00000000-0005-0000-0000-00003F000000}"/>
    <cellStyle name="Comma 2 5" xfId="44" xr:uid="{00000000-0005-0000-0000-000040000000}"/>
    <cellStyle name="Comma 3" xfId="45" xr:uid="{00000000-0005-0000-0000-000041000000}"/>
    <cellStyle name="Comma 3 2" xfId="46" xr:uid="{00000000-0005-0000-0000-000042000000}"/>
    <cellStyle name="Comma 3 3" xfId="47" xr:uid="{00000000-0005-0000-0000-000043000000}"/>
    <cellStyle name="Comma 3 4" xfId="48" xr:uid="{00000000-0005-0000-0000-000044000000}"/>
    <cellStyle name="Comma 4" xfId="5" xr:uid="{00000000-0005-0000-0000-000045000000}"/>
    <cellStyle name="Comma 4 2" xfId="49" xr:uid="{00000000-0005-0000-0000-000046000000}"/>
    <cellStyle name="Comma 5" xfId="36" xr:uid="{00000000-0005-0000-0000-000047000000}"/>
    <cellStyle name="Comma 6" xfId="204" xr:uid="{00000000-0005-0000-0000-000048000000}"/>
    <cellStyle name="Comma0" xfId="50" xr:uid="{00000000-0005-0000-0000-000049000000}"/>
    <cellStyle name="Currency0" xfId="51" xr:uid="{00000000-0005-0000-0000-00004A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4" xfId="107" xr:uid="{00000000-0005-0000-0000-000094000000}"/>
    <cellStyle name="Normal 4 2" xfId="108" xr:uid="{00000000-0005-0000-0000-000095000000}"/>
    <cellStyle name="Normal 4 3" xfId="109" xr:uid="{00000000-0005-0000-0000-000096000000}"/>
    <cellStyle name="Normal 4 4" xfId="110" xr:uid="{00000000-0005-0000-0000-000097000000}"/>
    <cellStyle name="Normal 4 5" xfId="111" xr:uid="{00000000-0005-0000-0000-000098000000}"/>
    <cellStyle name="Normal 5" xfId="112" xr:uid="{00000000-0005-0000-0000-000099000000}"/>
    <cellStyle name="Normal 5 2" xfId="113" xr:uid="{00000000-0005-0000-0000-00009A000000}"/>
    <cellStyle name="Normal 5 3" xfId="114" xr:uid="{00000000-0005-0000-0000-00009B000000}"/>
    <cellStyle name="Normal 5 4" xfId="115" xr:uid="{00000000-0005-0000-0000-00009C000000}"/>
    <cellStyle name="Normal 5 5" xfId="116" xr:uid="{00000000-0005-0000-0000-00009D000000}"/>
    <cellStyle name="Normal 6" xfId="117" xr:uid="{00000000-0005-0000-0000-00009E000000}"/>
    <cellStyle name="Normal 7" xfId="118" xr:uid="{00000000-0005-0000-0000-00009F000000}"/>
    <cellStyle name="Normal 8" xfId="119" xr:uid="{00000000-0005-0000-0000-0000A0000000}"/>
    <cellStyle name="Normal 9" xfId="120" xr:uid="{00000000-0005-0000-0000-0000A1000000}"/>
    <cellStyle name="Normal1" xfId="121" xr:uid="{00000000-0005-0000-0000-0000A2000000}"/>
    <cellStyle name="Normal1 2" xfId="122" xr:uid="{00000000-0005-0000-0000-0000A3000000}"/>
    <cellStyle name="Normal1 3" xfId="123" xr:uid="{00000000-0005-0000-0000-0000A4000000}"/>
    <cellStyle name="Note 2" xfId="207" xr:uid="{00000000-0005-0000-0000-0000A5000000}"/>
    <cellStyle name="Output" xfId="172" builtinId="21" customBuiltin="1"/>
    <cellStyle name="Percent" xfId="2" builtinId="5"/>
    <cellStyle name="Percent 2" xfId="125" xr:uid="{00000000-0005-0000-0000-0000A8000000}"/>
    <cellStyle name="Percent 2 2" xfId="3" xr:uid="{00000000-0005-0000-0000-0000A9000000}"/>
    <cellStyle name="Percent 3" xfId="127" xr:uid="{00000000-0005-0000-0000-0000AA000000}"/>
    <cellStyle name="Percent 4" xfId="128" xr:uid="{00000000-0005-0000-0000-0000AB000000}"/>
    <cellStyle name="Percent 5" xfId="129" xr:uid="{00000000-0005-0000-0000-0000AC000000}"/>
    <cellStyle name="Percent 6" xfId="130" xr:uid="{00000000-0005-0000-0000-0000AD000000}"/>
    <cellStyle name="Percent 7" xfId="124" xr:uid="{00000000-0005-0000-0000-0000AE000000}"/>
    <cellStyle name="Style 1" xfId="131" xr:uid="{00000000-0005-0000-0000-0000AF000000}"/>
    <cellStyle name="Title" xfId="163" builtinId="15" customBuiltin="1"/>
    <cellStyle name="Total" xfId="178" builtinId="25" customBuiltin="1"/>
    <cellStyle name="Total 2" xfId="132" xr:uid="{00000000-0005-0000-0000-0000B2000000}"/>
    <cellStyle name="Total 3" xfId="133" xr:uid="{00000000-0005-0000-0000-0000B3000000}"/>
    <cellStyle name="Total 4" xfId="134" xr:uid="{00000000-0005-0000-0000-0000B4000000}"/>
    <cellStyle name="Total 5" xfId="135" xr:uid="{00000000-0005-0000-0000-0000B5000000}"/>
    <cellStyle name="Total 6" xfId="136" xr:uid="{00000000-0005-0000-0000-0000B6000000}"/>
    <cellStyle name="Total 7" xfId="137" xr:uid="{00000000-0005-0000-0000-0000B7000000}"/>
    <cellStyle name="Total 8" xfId="138" xr:uid="{00000000-0005-0000-0000-0000B8000000}"/>
    <cellStyle name="Total 9" xfId="139" xr:uid="{00000000-0005-0000-0000-0000B9000000}"/>
    <cellStyle name="Warning Text" xfId="176" builtinId="11" customBuiltin="1"/>
    <cellStyle name="xuan" xfId="140" xr:uid="{00000000-0005-0000-0000-0000BB000000}"/>
    <cellStyle name=" [0.00]_ Att. 1- Cover" xfId="141" xr:uid="{00000000-0005-0000-0000-0000BC000000}"/>
    <cellStyle name="_ Att. 1- Cover" xfId="142" xr:uid="{00000000-0005-0000-0000-0000BD000000}"/>
    <cellStyle name="?_ Att. 1- Cover" xfId="143" xr:uid="{00000000-0005-0000-0000-0000BE000000}"/>
    <cellStyle name="똿뗦먛귟 [0.00]_PRODUCT DETAIL Q1" xfId="144" xr:uid="{00000000-0005-0000-0000-0000BF000000}"/>
    <cellStyle name="똿뗦먛귟_PRODUCT DETAIL Q1" xfId="145" xr:uid="{00000000-0005-0000-0000-0000C0000000}"/>
    <cellStyle name="믅됞 [0.00]_PRODUCT DETAIL Q1" xfId="146" xr:uid="{00000000-0005-0000-0000-0000C1000000}"/>
    <cellStyle name="믅됞_PRODUCT DETAIL Q1" xfId="147" xr:uid="{00000000-0005-0000-0000-0000C2000000}"/>
    <cellStyle name="백분율_95" xfId="148" xr:uid="{00000000-0005-0000-0000-0000C3000000}"/>
    <cellStyle name="뷭?_BOOKSHIP" xfId="149" xr:uid="{00000000-0005-0000-0000-0000C4000000}"/>
    <cellStyle name="콤마 [0]_1202" xfId="150" xr:uid="{00000000-0005-0000-0000-0000C5000000}"/>
    <cellStyle name="콤마_1202" xfId="151" xr:uid="{00000000-0005-0000-0000-0000C6000000}"/>
    <cellStyle name="통화 [0]_1202" xfId="152" xr:uid="{00000000-0005-0000-0000-0000C7000000}"/>
    <cellStyle name="통화_1202" xfId="153" xr:uid="{00000000-0005-0000-0000-0000C8000000}"/>
    <cellStyle name="표준_(정보부문)월별인원계획" xfId="154" xr:uid="{00000000-0005-0000-0000-0000C9000000}"/>
    <cellStyle name="一般_00Q3902REV.1" xfId="155" xr:uid="{00000000-0005-0000-0000-0000CA000000}"/>
    <cellStyle name="千分位[0]_00Q3902REV.1" xfId="156" xr:uid="{00000000-0005-0000-0000-0000CB000000}"/>
    <cellStyle name="千分位_00Q3902REV.1" xfId="157" xr:uid="{00000000-0005-0000-0000-0000CC000000}"/>
    <cellStyle name="貨幣 [0]_00Q3902REV.1" xfId="158" xr:uid="{00000000-0005-0000-0000-0000CD000000}"/>
    <cellStyle name="貨幣[0]_BRE" xfId="159" xr:uid="{00000000-0005-0000-0000-0000CE000000}"/>
    <cellStyle name="貨幣_00Q3902REV.1" xfId="160" xr:uid="{00000000-0005-0000-0000-0000C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FDI/Nam%202020/FDI%20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0"/>
      <sheetName val="Thang 10 2020"/>
      <sheetName val="Luy ke T10 2020"/>
    </sheetNames>
    <sheetDataSet>
      <sheetData sheetId="0"/>
      <sheetData sheetId="1">
        <row r="33">
          <cell r="I33">
            <v>7507.3258765129012</v>
          </cell>
        </row>
        <row r="36">
          <cell r="I36">
            <v>1782.5467198750689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8" workbookViewId="0">
      <selection activeCell="H23" sqref="H23"/>
    </sheetView>
  </sheetViews>
  <sheetFormatPr defaultColWidth="9.140625" defaultRowHeight="15"/>
  <cols>
    <col min="1" max="1" width="6.140625" style="59" customWidth="1"/>
    <col min="2" max="2" width="32.28515625" style="59" customWidth="1"/>
    <col min="3" max="3" width="16.5703125" style="59" customWidth="1"/>
    <col min="4" max="4" width="16.28515625" style="61" customWidth="1"/>
    <col min="5" max="5" width="16.28515625" style="62" customWidth="1"/>
    <col min="6" max="6" width="16.28515625" style="64" customWidth="1"/>
    <col min="7" max="16384" width="9.140625" style="59"/>
  </cols>
  <sheetData>
    <row r="1" spans="1:9" hidden="1">
      <c r="A1" s="117" t="s">
        <v>270</v>
      </c>
      <c r="B1" s="117"/>
      <c r="C1" s="117"/>
      <c r="D1" s="117"/>
      <c r="E1" s="117"/>
      <c r="F1" s="117"/>
    </row>
    <row r="2" spans="1:9">
      <c r="A2" s="60"/>
      <c r="B2" s="60"/>
      <c r="C2" s="60"/>
      <c r="D2" s="60"/>
      <c r="E2" s="60"/>
      <c r="F2" s="60"/>
    </row>
    <row r="3" spans="1:9">
      <c r="A3" s="22" t="s">
        <v>0</v>
      </c>
      <c r="F3" s="63" t="s">
        <v>293</v>
      </c>
    </row>
    <row r="5" spans="1:9" ht="18.75">
      <c r="A5" s="114" t="s">
        <v>292</v>
      </c>
      <c r="B5" s="114"/>
      <c r="C5" s="114"/>
      <c r="D5" s="114"/>
      <c r="E5" s="114"/>
      <c r="F5" s="114"/>
    </row>
    <row r="6" spans="1:9" ht="18.75">
      <c r="A6" s="118"/>
      <c r="B6" s="118"/>
      <c r="C6" s="118"/>
      <c r="D6" s="118"/>
      <c r="E6" s="118"/>
      <c r="F6" s="118"/>
    </row>
    <row r="7" spans="1:9" ht="15.75" thickBot="1"/>
    <row r="8" spans="1:9" s="69" customFormat="1" ht="29.25" thickTop="1">
      <c r="A8" s="65" t="s">
        <v>1</v>
      </c>
      <c r="B8" s="66" t="s">
        <v>2</v>
      </c>
      <c r="C8" s="66" t="s">
        <v>3</v>
      </c>
      <c r="D8" s="67" t="s">
        <v>295</v>
      </c>
      <c r="E8" s="67" t="s">
        <v>294</v>
      </c>
      <c r="F8" s="68" t="s">
        <v>4</v>
      </c>
    </row>
    <row r="9" spans="1:9" s="75" customFormat="1">
      <c r="A9" s="70">
        <v>1</v>
      </c>
      <c r="B9" s="71" t="s">
        <v>5</v>
      </c>
      <c r="C9" s="72" t="s">
        <v>6</v>
      </c>
      <c r="D9" s="73">
        <v>2680</v>
      </c>
      <c r="E9" s="73">
        <v>2550</v>
      </c>
      <c r="F9" s="74">
        <f>E9/D9</f>
        <v>0.95149253731343286</v>
      </c>
    </row>
    <row r="10" spans="1:9" s="75" customFormat="1">
      <c r="A10" s="70">
        <v>2</v>
      </c>
      <c r="B10" s="71" t="s">
        <v>7</v>
      </c>
      <c r="C10" s="72" t="s">
        <v>6</v>
      </c>
      <c r="D10" s="76">
        <v>4995.8247928093751</v>
      </c>
      <c r="E10" s="76">
        <f>E11+E12+E13</f>
        <v>3097.3618260198441</v>
      </c>
      <c r="F10" s="77">
        <f>E10/D10</f>
        <v>0.61999008261417821</v>
      </c>
      <c r="H10" s="110"/>
    </row>
    <row r="11" spans="1:9" s="75" customFormat="1">
      <c r="A11" s="70" t="s">
        <v>8</v>
      </c>
      <c r="B11" s="71" t="s">
        <v>9</v>
      </c>
      <c r="C11" s="72" t="s">
        <v>6</v>
      </c>
      <c r="D11" s="76">
        <v>631.76240644999996</v>
      </c>
      <c r="E11" s="76">
        <f>'Thang 2 2023'!D26</f>
        <v>1764.1406169100001</v>
      </c>
      <c r="F11" s="77">
        <f>E11/D11</f>
        <v>2.7924115124593452</v>
      </c>
    </row>
    <row r="12" spans="1:9" s="75" customFormat="1">
      <c r="A12" s="70" t="s">
        <v>10</v>
      </c>
      <c r="B12" s="71" t="s">
        <v>11</v>
      </c>
      <c r="C12" s="72" t="s">
        <v>6</v>
      </c>
      <c r="D12" s="76">
        <v>3594.4651162343753</v>
      </c>
      <c r="E12" s="76">
        <f>'Thang 2 2023'!F26</f>
        <v>535.35032283984378</v>
      </c>
      <c r="F12" s="77">
        <f t="shared" ref="F12:F21" si="0">E12/D12</f>
        <v>0.14893740946933606</v>
      </c>
      <c r="H12" s="75" t="s">
        <v>283</v>
      </c>
    </row>
    <row r="13" spans="1:9" s="75" customFormat="1">
      <c r="A13" s="70" t="s">
        <v>12</v>
      </c>
      <c r="B13" s="71" t="s">
        <v>13</v>
      </c>
      <c r="C13" s="72" t="s">
        <v>6</v>
      </c>
      <c r="D13" s="76">
        <v>769.59727012500002</v>
      </c>
      <c r="E13" s="76">
        <f>'Thang 2 2023'!H26</f>
        <v>797.87088626999991</v>
      </c>
      <c r="F13" s="77">
        <f t="shared" si="0"/>
        <v>1.0367381970318159</v>
      </c>
    </row>
    <row r="14" spans="1:9" s="75" customFormat="1">
      <c r="A14" s="70">
        <v>3</v>
      </c>
      <c r="B14" s="71" t="s">
        <v>14</v>
      </c>
      <c r="C14" s="72"/>
      <c r="D14" s="73"/>
      <c r="E14" s="73"/>
      <c r="F14" s="77" t="s">
        <v>283</v>
      </c>
    </row>
    <row r="15" spans="1:9" s="75" customFormat="1">
      <c r="A15" s="70" t="s">
        <v>15</v>
      </c>
      <c r="B15" s="71" t="s">
        <v>16</v>
      </c>
      <c r="C15" s="72" t="s">
        <v>17</v>
      </c>
      <c r="D15" s="73">
        <v>183</v>
      </c>
      <c r="E15" s="73">
        <f>'Thang 2 2023'!C26</f>
        <v>261</v>
      </c>
      <c r="F15" s="77">
        <f t="shared" si="0"/>
        <v>1.4262295081967213</v>
      </c>
      <c r="I15" s="89"/>
    </row>
    <row r="16" spans="1:9" s="75" customFormat="1">
      <c r="A16" s="70" t="s">
        <v>18</v>
      </c>
      <c r="B16" s="71" t="s">
        <v>19</v>
      </c>
      <c r="C16" s="72" t="s">
        <v>20</v>
      </c>
      <c r="D16" s="73">
        <v>142</v>
      </c>
      <c r="E16" s="73">
        <f>'Thang 2 2023'!E26</f>
        <v>133</v>
      </c>
      <c r="F16" s="77">
        <f t="shared" si="0"/>
        <v>0.93661971830985913</v>
      </c>
      <c r="I16" s="110"/>
    </row>
    <row r="17" spans="1:11" s="75" customFormat="1">
      <c r="A17" s="70" t="s">
        <v>21</v>
      </c>
      <c r="B17" s="71" t="s">
        <v>13</v>
      </c>
      <c r="C17" s="72" t="s">
        <v>20</v>
      </c>
      <c r="D17" s="73">
        <v>400</v>
      </c>
      <c r="E17" s="73">
        <f>'Thang 2 2023'!G26</f>
        <v>440</v>
      </c>
      <c r="F17" s="77">
        <f t="shared" si="0"/>
        <v>1.1000000000000001</v>
      </c>
    </row>
    <row r="18" spans="1:11" s="75" customFormat="1" ht="14.25" customHeight="1">
      <c r="A18" s="78">
        <v>4</v>
      </c>
      <c r="B18" s="79" t="s">
        <v>22</v>
      </c>
      <c r="C18" s="80"/>
      <c r="D18" s="81"/>
      <c r="E18" s="81"/>
      <c r="F18" s="82"/>
    </row>
    <row r="19" spans="1:11" s="75" customFormat="1" ht="14.25" customHeight="1">
      <c r="A19" s="70" t="s">
        <v>23</v>
      </c>
      <c r="B19" s="71" t="s">
        <v>24</v>
      </c>
      <c r="C19" s="72" t="s">
        <v>6</v>
      </c>
      <c r="D19" s="73">
        <v>40592</v>
      </c>
      <c r="E19" s="73">
        <v>38424</v>
      </c>
      <c r="F19" s="74">
        <f t="shared" si="0"/>
        <v>0.94659046117461565</v>
      </c>
      <c r="I19" s="62"/>
    </row>
    <row r="20" spans="1:11" s="75" customFormat="1" ht="14.25" customHeight="1">
      <c r="A20" s="70" t="s">
        <v>25</v>
      </c>
      <c r="B20" s="71" t="s">
        <v>26</v>
      </c>
      <c r="C20" s="72" t="s">
        <v>6</v>
      </c>
      <c r="D20" s="73">
        <v>40277</v>
      </c>
      <c r="E20" s="73">
        <v>38070</v>
      </c>
      <c r="F20" s="74">
        <f t="shared" si="0"/>
        <v>0.94520445912058992</v>
      </c>
      <c r="I20" s="89"/>
      <c r="K20" s="89"/>
    </row>
    <row r="21" spans="1:11" s="75" customFormat="1" ht="15" customHeight="1" thickBot="1">
      <c r="A21" s="83">
        <v>5</v>
      </c>
      <c r="B21" s="84" t="s">
        <v>27</v>
      </c>
      <c r="C21" s="85" t="s">
        <v>6</v>
      </c>
      <c r="D21" s="111">
        <v>37085</v>
      </c>
      <c r="E21" s="111">
        <v>33030</v>
      </c>
      <c r="F21" s="86">
        <f t="shared" si="0"/>
        <v>0.89065659970338407</v>
      </c>
      <c r="K21" s="89"/>
    </row>
    <row r="22" spans="1:11" s="75" customFormat="1" ht="15.75" thickTop="1">
      <c r="A22" s="87"/>
      <c r="C22" s="88"/>
      <c r="D22" s="89"/>
      <c r="E22" s="62"/>
      <c r="F22" s="90"/>
    </row>
    <row r="23" spans="1:11" s="75" customFormat="1" ht="53.25" customHeight="1">
      <c r="A23" s="87"/>
      <c r="B23" s="91" t="s">
        <v>296</v>
      </c>
      <c r="C23" s="115" t="s">
        <v>299</v>
      </c>
      <c r="D23" s="115"/>
      <c r="E23" s="115"/>
      <c r="F23" s="115"/>
      <c r="J23" s="89"/>
    </row>
    <row r="24" spans="1:11" s="75" customFormat="1">
      <c r="A24" s="92" t="s">
        <v>28</v>
      </c>
      <c r="C24" s="93"/>
      <c r="D24" s="93"/>
      <c r="E24" s="62"/>
      <c r="F24" s="94"/>
      <c r="I24" s="110"/>
    </row>
    <row r="25" spans="1:11" s="75" customFormat="1" ht="16.5">
      <c r="B25" s="87" t="s">
        <v>287</v>
      </c>
      <c r="D25" s="62"/>
      <c r="E25" s="62"/>
      <c r="F25" s="1"/>
    </row>
    <row r="26" spans="1:11" s="75" customFormat="1" ht="16.5">
      <c r="B26" s="87"/>
      <c r="D26" s="95"/>
      <c r="E26" s="96"/>
      <c r="F26" s="1"/>
    </row>
    <row r="27" spans="1:11" s="75" customFormat="1" hidden="1">
      <c r="A27" s="116" t="s">
        <v>29</v>
      </c>
      <c r="B27" s="116"/>
      <c r="D27" s="97"/>
      <c r="E27" s="98"/>
      <c r="F27" s="99"/>
    </row>
    <row r="28" spans="1:11" s="75" customFormat="1" hidden="1">
      <c r="B28" s="87" t="s">
        <v>30</v>
      </c>
      <c r="C28" s="75" t="s">
        <v>31</v>
      </c>
      <c r="D28" s="62"/>
      <c r="E28" s="97"/>
      <c r="F28" s="100"/>
    </row>
    <row r="29" spans="1:11" hidden="1">
      <c r="A29" s="75"/>
      <c r="B29" s="75" t="s">
        <v>32</v>
      </c>
      <c r="C29" s="75" t="s">
        <v>33</v>
      </c>
      <c r="D29" s="97"/>
      <c r="E29" s="101"/>
      <c r="F29" s="102"/>
    </row>
    <row r="30" spans="1:11" hidden="1">
      <c r="B30" s="59" t="s">
        <v>34</v>
      </c>
      <c r="C30" s="103">
        <v>14716</v>
      </c>
      <c r="D30" s="101"/>
      <c r="E30" s="104"/>
      <c r="F30" s="105"/>
    </row>
    <row r="31" spans="1:11" hidden="1">
      <c r="D31" s="106"/>
      <c r="E31" s="104"/>
      <c r="F31" s="107"/>
    </row>
    <row r="32" spans="1:11" hidden="1"/>
    <row r="33" spans="6:6" hidden="1"/>
    <row r="36" spans="6:6">
      <c r="F36" s="108"/>
    </row>
  </sheetData>
  <mergeCells count="5">
    <mergeCell ref="A5:F5"/>
    <mergeCell ref="C23:F23"/>
    <mergeCell ref="A27:B27"/>
    <mergeCell ref="A1:F1"/>
    <mergeCell ref="A6:F6"/>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0"/>
  <sheetViews>
    <sheetView showZeros="0" topLeftCell="A107" zoomScaleNormal="100" workbookViewId="0">
      <selection activeCell="E120" sqref="E120"/>
    </sheetView>
  </sheetViews>
  <sheetFormatPr defaultColWidth="8.7109375" defaultRowHeight="15"/>
  <cols>
    <col min="1" max="1" width="4.85546875" style="48" customWidth="1"/>
    <col min="2" max="2" width="41.140625" style="21" customWidth="1"/>
    <col min="3" max="3" width="9" style="23" customWidth="1"/>
    <col min="4" max="4" width="15.5703125" style="24" customWidth="1"/>
    <col min="5" max="5" width="9.42578125" style="23" customWidth="1"/>
    <col min="6" max="6" width="13.28515625" style="24" bestFit="1" customWidth="1"/>
    <col min="7" max="7" width="11" style="23" bestFit="1" customWidth="1"/>
    <col min="8" max="8" width="12.7109375" style="24" bestFit="1" customWidth="1"/>
    <col min="9" max="9" width="11.5703125" style="24" bestFit="1" customWidth="1"/>
    <col min="10" max="10" width="9.5703125" style="21" bestFit="1" customWidth="1"/>
    <col min="11" max="11" width="11.5703125" style="21" bestFit="1" customWidth="1"/>
    <col min="12" max="16384" width="8.7109375" style="21"/>
  </cols>
  <sheetData>
    <row r="1" spans="1:11">
      <c r="A1" s="117" t="s">
        <v>271</v>
      </c>
      <c r="B1" s="117"/>
      <c r="C1" s="117"/>
      <c r="D1" s="117"/>
      <c r="E1" s="117"/>
      <c r="F1" s="117"/>
      <c r="G1" s="117"/>
      <c r="H1" s="117"/>
      <c r="I1" s="117"/>
    </row>
    <row r="3" spans="1:11">
      <c r="A3" s="22" t="s">
        <v>35</v>
      </c>
      <c r="G3" s="25"/>
      <c r="H3" s="26"/>
      <c r="I3" s="26"/>
    </row>
    <row r="5" spans="1:11" ht="15.75">
      <c r="A5" s="121" t="s">
        <v>288</v>
      </c>
      <c r="B5" s="121"/>
      <c r="C5" s="121"/>
      <c r="D5" s="121"/>
      <c r="E5" s="121"/>
      <c r="F5" s="121"/>
      <c r="G5" s="121"/>
      <c r="H5" s="121"/>
      <c r="I5" s="121"/>
    </row>
    <row r="6" spans="1:11">
      <c r="A6" s="122" t="s">
        <v>289</v>
      </c>
      <c r="B6" s="122"/>
      <c r="C6" s="122"/>
      <c r="D6" s="122"/>
      <c r="E6" s="122"/>
      <c r="F6" s="122"/>
      <c r="G6" s="122"/>
      <c r="H6" s="122"/>
      <c r="I6" s="122"/>
    </row>
    <row r="8" spans="1:11" s="32" customFormat="1" ht="54.6" customHeight="1">
      <c r="A8" s="27" t="s">
        <v>1</v>
      </c>
      <c r="B8" s="28" t="s">
        <v>36</v>
      </c>
      <c r="C8" s="29" t="s">
        <v>37</v>
      </c>
      <c r="D8" s="30" t="s">
        <v>38</v>
      </c>
      <c r="E8" s="29" t="s">
        <v>39</v>
      </c>
      <c r="F8" s="30" t="s">
        <v>40</v>
      </c>
      <c r="G8" s="29" t="s">
        <v>41</v>
      </c>
      <c r="H8" s="30" t="s">
        <v>42</v>
      </c>
      <c r="I8" s="31" t="s">
        <v>43</v>
      </c>
    </row>
    <row r="9" spans="1:11" s="38" customFormat="1" ht="14.25" customHeight="1">
      <c r="A9" s="33">
        <v>1</v>
      </c>
      <c r="B9" s="34" t="s">
        <v>45</v>
      </c>
      <c r="C9" s="35">
        <v>78</v>
      </c>
      <c r="D9" s="35">
        <v>1447.25626317</v>
      </c>
      <c r="E9" s="35">
        <v>85</v>
      </c>
      <c r="F9" s="36">
        <v>467.49737162500003</v>
      </c>
      <c r="G9" s="35">
        <v>51</v>
      </c>
      <c r="H9" s="36">
        <v>257.81777369000002</v>
      </c>
      <c r="I9" s="37">
        <f>D9+F9+H9</f>
        <v>2172.5714084850001</v>
      </c>
      <c r="J9" s="49" t="e">
        <f>I9-#REF!</f>
        <v>#REF!</v>
      </c>
      <c r="K9" s="38">
        <f>C9/$C$26*100</f>
        <v>29.885057471264371</v>
      </c>
    </row>
    <row r="10" spans="1:11" s="38" customFormat="1" ht="14.25" customHeight="1">
      <c r="A10" s="33">
        <v>2</v>
      </c>
      <c r="B10" s="34" t="s">
        <v>47</v>
      </c>
      <c r="C10" s="35">
        <v>6</v>
      </c>
      <c r="D10" s="35">
        <v>65.011920000000003</v>
      </c>
      <c r="E10" s="35">
        <v>1</v>
      </c>
      <c r="F10" s="36">
        <v>0.292744</v>
      </c>
      <c r="G10" s="35">
        <v>12</v>
      </c>
      <c r="H10" s="36">
        <v>331.54347338999997</v>
      </c>
      <c r="I10" s="37">
        <f>D10+F10+H10</f>
        <v>396.84813738999998</v>
      </c>
      <c r="J10" s="49" t="e">
        <f>I10-#REF!</f>
        <v>#REF!</v>
      </c>
      <c r="K10" s="38">
        <f>C10/$C$26*100</f>
        <v>2.2988505747126435</v>
      </c>
    </row>
    <row r="11" spans="1:11" s="38" customFormat="1" ht="14.25" customHeight="1">
      <c r="A11" s="33">
        <v>3</v>
      </c>
      <c r="B11" s="34" t="s">
        <v>46</v>
      </c>
      <c r="C11" s="35">
        <v>65</v>
      </c>
      <c r="D11" s="35">
        <v>41.982622130000003</v>
      </c>
      <c r="E11" s="35">
        <v>14</v>
      </c>
      <c r="F11" s="36">
        <v>21.87812630859375</v>
      </c>
      <c r="G11" s="35">
        <v>184</v>
      </c>
      <c r="H11" s="36">
        <v>138.20310678999999</v>
      </c>
      <c r="I11" s="37">
        <f>D11+F11+H11</f>
        <v>202.06385522859375</v>
      </c>
      <c r="J11" s="49" t="e">
        <f>I11-#REF!</f>
        <v>#REF!</v>
      </c>
      <c r="K11" s="38">
        <f>C11/$C$26*100</f>
        <v>24.904214559386972</v>
      </c>
    </row>
    <row r="12" spans="1:11" s="38" customFormat="1" ht="14.25" customHeight="1">
      <c r="A12" s="33">
        <v>4</v>
      </c>
      <c r="B12" s="34" t="s">
        <v>50</v>
      </c>
      <c r="C12" s="35">
        <v>10</v>
      </c>
      <c r="D12" s="35">
        <v>130.14768481000002</v>
      </c>
      <c r="E12" s="35">
        <v>4</v>
      </c>
      <c r="F12" s="36">
        <v>4.0246612500000003</v>
      </c>
      <c r="G12" s="35">
        <v>16</v>
      </c>
      <c r="H12" s="36">
        <v>7.6804727300000009</v>
      </c>
      <c r="I12" s="37">
        <f>D12+F12+H12</f>
        <v>141.85281879000001</v>
      </c>
      <c r="J12" s="49" t="e">
        <f>I12-#REF!</f>
        <v>#REF!</v>
      </c>
      <c r="K12" s="38">
        <f>C12/$C$26*100</f>
        <v>3.8314176245210727</v>
      </c>
    </row>
    <row r="13" spans="1:11" s="38" customFormat="1" ht="14.25" customHeight="1">
      <c r="A13" s="33">
        <v>5</v>
      </c>
      <c r="B13" s="34" t="s">
        <v>52</v>
      </c>
      <c r="C13" s="35">
        <v>6</v>
      </c>
      <c r="D13" s="35">
        <v>57.444653000000002</v>
      </c>
      <c r="E13" s="35">
        <v>5</v>
      </c>
      <c r="F13" s="36">
        <v>11.741624937499999</v>
      </c>
      <c r="G13" s="35">
        <v>9</v>
      </c>
      <c r="H13" s="36">
        <v>2.2509577300000001</v>
      </c>
      <c r="I13" s="37">
        <f>D13+F13+H13</f>
        <v>71.437235667499991</v>
      </c>
      <c r="J13" s="49" t="e">
        <f>I13-#REF!</f>
        <v>#REF!</v>
      </c>
      <c r="K13" s="38">
        <f>C13/$C$26*100</f>
        <v>2.2988505747126435</v>
      </c>
    </row>
    <row r="14" spans="1:11" s="38" customFormat="1" ht="14.25" customHeight="1">
      <c r="A14" s="33">
        <v>6</v>
      </c>
      <c r="B14" s="34" t="s">
        <v>48</v>
      </c>
      <c r="C14" s="35">
        <v>43</v>
      </c>
      <c r="D14" s="35">
        <v>8.9991674899999996</v>
      </c>
      <c r="E14" s="35">
        <v>6</v>
      </c>
      <c r="F14" s="36">
        <v>8.7813309999999998</v>
      </c>
      <c r="G14" s="35">
        <v>63</v>
      </c>
      <c r="H14" s="36">
        <v>40.032204869999994</v>
      </c>
      <c r="I14" s="37">
        <f>D14+F14+H14</f>
        <v>57.812703359999993</v>
      </c>
      <c r="J14" s="49" t="e">
        <f>I14-#REF!</f>
        <v>#REF!</v>
      </c>
      <c r="K14" s="38">
        <f>C14/$C$26*100</f>
        <v>16.475095785440612</v>
      </c>
    </row>
    <row r="15" spans="1:11" s="38" customFormat="1" ht="14.25" customHeight="1">
      <c r="A15" s="33">
        <v>7</v>
      </c>
      <c r="B15" s="34" t="s">
        <v>54</v>
      </c>
      <c r="C15" s="35">
        <v>26</v>
      </c>
      <c r="D15" s="35">
        <v>2.6500797500000002</v>
      </c>
      <c r="E15" s="35">
        <v>15</v>
      </c>
      <c r="F15" s="36">
        <v>22.464603718749999</v>
      </c>
      <c r="G15" s="35">
        <v>46</v>
      </c>
      <c r="H15" s="36">
        <v>4.5151099600000011</v>
      </c>
      <c r="I15" s="37">
        <f>D15+F15+H15</f>
        <v>29.629793428749998</v>
      </c>
      <c r="J15" s="49" t="e">
        <f>I15-#REF!</f>
        <v>#REF!</v>
      </c>
      <c r="K15" s="38">
        <f>C15/$C$26*100</f>
        <v>9.9616858237547881</v>
      </c>
    </row>
    <row r="16" spans="1:11" s="38" customFormat="1" ht="14.25" customHeight="1">
      <c r="A16" s="33">
        <v>8</v>
      </c>
      <c r="B16" s="39" t="s">
        <v>53</v>
      </c>
      <c r="C16" s="35">
        <v>5</v>
      </c>
      <c r="D16" s="35">
        <v>7.3002635999999992</v>
      </c>
      <c r="E16" s="35">
        <v>0</v>
      </c>
      <c r="F16" s="36">
        <v>0</v>
      </c>
      <c r="G16" s="35">
        <v>1</v>
      </c>
      <c r="H16" s="36">
        <v>0.216</v>
      </c>
      <c r="I16" s="37">
        <f>D16+F16+H16</f>
        <v>7.5162635999999994</v>
      </c>
      <c r="J16" s="49" t="e">
        <f>I16-#REF!</f>
        <v>#REF!</v>
      </c>
      <c r="K16" s="38">
        <f>C16/$C$26*100</f>
        <v>1.9157088122605364</v>
      </c>
    </row>
    <row r="17" spans="1:12" s="38" customFormat="1" ht="14.25" customHeight="1">
      <c r="A17" s="33">
        <v>9</v>
      </c>
      <c r="B17" s="34" t="s">
        <v>49</v>
      </c>
      <c r="C17" s="35">
        <v>8</v>
      </c>
      <c r="D17" s="35">
        <v>1.0222879599999999</v>
      </c>
      <c r="E17" s="35">
        <v>1</v>
      </c>
      <c r="F17" s="36">
        <v>4.3144000000000002E-2</v>
      </c>
      <c r="G17" s="35">
        <v>30</v>
      </c>
      <c r="H17" s="36">
        <v>4.8224152500000006</v>
      </c>
      <c r="I17" s="37">
        <f>D17+F17+H17</f>
        <v>5.8878472100000003</v>
      </c>
      <c r="J17" s="49" t="e">
        <f>I17-#REF!</f>
        <v>#REF!</v>
      </c>
      <c r="K17" s="38">
        <f>C17/$C$26*100</f>
        <v>3.0651340996168579</v>
      </c>
    </row>
    <row r="18" spans="1:12" s="38" customFormat="1" ht="14.25" customHeight="1">
      <c r="A18" s="33">
        <v>10</v>
      </c>
      <c r="B18" s="34" t="s">
        <v>51</v>
      </c>
      <c r="C18" s="35">
        <v>1</v>
      </c>
      <c r="D18" s="35">
        <v>2.9999999999999997E-4</v>
      </c>
      <c r="E18" s="35">
        <v>0</v>
      </c>
      <c r="F18" s="36">
        <v>0</v>
      </c>
      <c r="G18" s="35">
        <v>1</v>
      </c>
      <c r="H18" s="36">
        <v>5.2178100000000001</v>
      </c>
      <c r="I18" s="37">
        <f>D18+F18+H18</f>
        <v>5.2181100000000002</v>
      </c>
      <c r="J18" s="49" t="e">
        <f>I18-#REF!</f>
        <v>#REF!</v>
      </c>
      <c r="K18" s="38">
        <f>C18/$C$26*100</f>
        <v>0.38314176245210724</v>
      </c>
    </row>
    <row r="19" spans="1:12" s="38" customFormat="1" ht="14.25" customHeight="1">
      <c r="A19" s="33">
        <v>11</v>
      </c>
      <c r="B19" s="34" t="s">
        <v>55</v>
      </c>
      <c r="C19" s="35">
        <v>8</v>
      </c>
      <c r="D19" s="35">
        <v>0.827407</v>
      </c>
      <c r="E19" s="35">
        <v>0</v>
      </c>
      <c r="F19" s="36">
        <v>0</v>
      </c>
      <c r="G19" s="35">
        <v>7</v>
      </c>
      <c r="H19" s="36">
        <v>2.7450447499999999</v>
      </c>
      <c r="I19" s="37">
        <f>D19+F19+H19</f>
        <v>3.5724517499999999</v>
      </c>
      <c r="J19" s="49" t="e">
        <f>I19-#REF!</f>
        <v>#REF!</v>
      </c>
      <c r="K19" s="38">
        <f>C19/$C$26*100</f>
        <v>3.0651340996168579</v>
      </c>
    </row>
    <row r="20" spans="1:12" s="38" customFormat="1" ht="14.25" customHeight="1">
      <c r="A20" s="33">
        <v>12</v>
      </c>
      <c r="B20" s="34" t="s">
        <v>56</v>
      </c>
      <c r="C20" s="35">
        <v>5</v>
      </c>
      <c r="D20" s="35">
        <v>1.497968</v>
      </c>
      <c r="E20" s="35">
        <v>2</v>
      </c>
      <c r="F20" s="36">
        <v>-1.3732839999999999</v>
      </c>
      <c r="G20" s="35">
        <v>13</v>
      </c>
      <c r="H20" s="36">
        <v>1.6705234</v>
      </c>
      <c r="I20" s="37">
        <f>D20+F20+H20</f>
        <v>1.7952074</v>
      </c>
      <c r="J20" s="49" t="e">
        <f>I20-#REF!</f>
        <v>#REF!</v>
      </c>
      <c r="K20" s="38">
        <f>C20/$C$26*100</f>
        <v>1.9157088122605364</v>
      </c>
    </row>
    <row r="21" spans="1:12" s="38" customFormat="1" ht="14.25" customHeight="1">
      <c r="A21" s="33">
        <v>13</v>
      </c>
      <c r="B21" s="34" t="s">
        <v>60</v>
      </c>
      <c r="C21" s="35">
        <v>0</v>
      </c>
      <c r="D21" s="35">
        <v>0</v>
      </c>
      <c r="E21" s="35">
        <v>0</v>
      </c>
      <c r="F21" s="36">
        <v>0</v>
      </c>
      <c r="G21" s="35">
        <v>1</v>
      </c>
      <c r="H21" s="36">
        <v>0.62180110999999993</v>
      </c>
      <c r="I21" s="37">
        <f>D21+F21+H21</f>
        <v>0.62180110999999993</v>
      </c>
      <c r="J21" s="49" t="e">
        <f>I21-#REF!</f>
        <v>#REF!</v>
      </c>
      <c r="K21" s="38">
        <f>C21/$C$26*100</f>
        <v>0</v>
      </c>
    </row>
    <row r="22" spans="1:12" s="38" customFormat="1" ht="14.25" customHeight="1">
      <c r="A22" s="33">
        <v>14</v>
      </c>
      <c r="B22" s="40" t="s">
        <v>61</v>
      </c>
      <c r="C22" s="35">
        <v>0</v>
      </c>
      <c r="D22" s="35">
        <v>0</v>
      </c>
      <c r="E22" s="35">
        <v>0</v>
      </c>
      <c r="F22" s="36">
        <v>0</v>
      </c>
      <c r="G22" s="35">
        <v>3</v>
      </c>
      <c r="H22" s="36">
        <v>0.4815566</v>
      </c>
      <c r="I22" s="37">
        <f>D22+F22+H22</f>
        <v>0.4815566</v>
      </c>
      <c r="J22" s="49" t="e">
        <f>I22-#REF!</f>
        <v>#REF!</v>
      </c>
      <c r="K22" s="38">
        <f>C22/$C$26*100</f>
        <v>0</v>
      </c>
    </row>
    <row r="23" spans="1:12" s="38" customFormat="1" ht="14.25" customHeight="1">
      <c r="A23" s="33">
        <v>15</v>
      </c>
      <c r="B23" s="40" t="s">
        <v>59</v>
      </c>
      <c r="C23" s="35">
        <v>0</v>
      </c>
      <c r="D23" s="35">
        <v>0</v>
      </c>
      <c r="E23" s="35">
        <v>0</v>
      </c>
      <c r="F23" s="36">
        <v>0</v>
      </c>
      <c r="G23" s="35">
        <v>1</v>
      </c>
      <c r="H23" s="36">
        <v>4.2276000000000001E-2</v>
      </c>
      <c r="I23" s="37">
        <f>D23+F23+H23</f>
        <v>4.2276000000000001E-2</v>
      </c>
      <c r="J23" s="49" t="e">
        <f>I23-#REF!</f>
        <v>#REF!</v>
      </c>
      <c r="K23" s="38">
        <f>C23/$C$26*100</f>
        <v>0</v>
      </c>
    </row>
    <row r="24" spans="1:12" s="38" customFormat="1" ht="14.25" customHeight="1">
      <c r="A24" s="33">
        <v>16</v>
      </c>
      <c r="B24" s="40" t="s">
        <v>58</v>
      </c>
      <c r="C24" s="35">
        <v>0</v>
      </c>
      <c r="D24" s="35">
        <v>0</v>
      </c>
      <c r="E24" s="35">
        <v>0</v>
      </c>
      <c r="F24" s="36">
        <v>0</v>
      </c>
      <c r="G24" s="35">
        <v>1</v>
      </c>
      <c r="H24" s="36">
        <v>0.01</v>
      </c>
      <c r="I24" s="37">
        <f>D24+F24+H24</f>
        <v>0.01</v>
      </c>
      <c r="J24" s="49" t="e">
        <f>I24-#REF!</f>
        <v>#REF!</v>
      </c>
    </row>
    <row r="25" spans="1:12" s="38" customFormat="1" ht="14.25" customHeight="1">
      <c r="A25" s="33">
        <v>17</v>
      </c>
      <c r="B25" s="40" t="s">
        <v>44</v>
      </c>
      <c r="C25" s="35">
        <v>0</v>
      </c>
      <c r="D25" s="35">
        <v>0</v>
      </c>
      <c r="E25" s="35">
        <v>0</v>
      </c>
      <c r="F25" s="36">
        <v>0</v>
      </c>
      <c r="G25" s="35">
        <v>1</v>
      </c>
      <c r="H25" s="133">
        <v>3.6000000000000002E-4</v>
      </c>
      <c r="I25" s="134">
        <f>D25+F25+H25</f>
        <v>3.6000000000000002E-4</v>
      </c>
      <c r="J25" s="49" t="e">
        <f>I25-#REF!</f>
        <v>#REF!</v>
      </c>
    </row>
    <row r="26" spans="1:12" s="43" customFormat="1" ht="14.25" customHeight="1">
      <c r="A26" s="123" t="s">
        <v>62</v>
      </c>
      <c r="B26" s="124"/>
      <c r="C26" s="41">
        <f>SUM(C9:C25)</f>
        <v>261</v>
      </c>
      <c r="D26" s="42">
        <f>SUM(D9:D25)</f>
        <v>1764.1406169100001</v>
      </c>
      <c r="E26" s="41">
        <f>SUM(E9:E25)</f>
        <v>133</v>
      </c>
      <c r="F26" s="42">
        <f>SUM(F9:F25)</f>
        <v>535.35032283984378</v>
      </c>
      <c r="G26" s="41">
        <f>SUM(G9:G25)</f>
        <v>440</v>
      </c>
      <c r="H26" s="42">
        <f>SUM(H9:H25)</f>
        <v>797.87088626999991</v>
      </c>
      <c r="I26" s="42">
        <f>SUM(I9:I25)</f>
        <v>3097.3618260198436</v>
      </c>
      <c r="J26" s="43">
        <f>F34/I34*100</f>
        <v>12.114511456561445</v>
      </c>
    </row>
    <row r="27" spans="1:12" s="47" customFormat="1" ht="14.25" customHeight="1">
      <c r="A27" s="44"/>
      <c r="B27" s="44"/>
      <c r="C27" s="45"/>
      <c r="D27" s="46"/>
      <c r="E27" s="45"/>
      <c r="F27" s="46"/>
      <c r="G27" s="45"/>
      <c r="H27" s="46"/>
      <c r="I27" s="46"/>
    </row>
    <row r="28" spans="1:12" ht="15.75">
      <c r="A28" s="121" t="s">
        <v>290</v>
      </c>
      <c r="B28" s="121"/>
      <c r="C28" s="121"/>
      <c r="D28" s="121"/>
      <c r="E28" s="121"/>
      <c r="F28" s="121"/>
      <c r="G28" s="121"/>
      <c r="H28" s="121"/>
      <c r="I28" s="121"/>
      <c r="J28" s="21">
        <f>G33/G26*100</f>
        <v>5.4545454545454541</v>
      </c>
    </row>
    <row r="29" spans="1:12">
      <c r="A29" s="122" t="str">
        <f>A6</f>
        <v>Tính từ 01/01/2023 đến 20/02/2023</v>
      </c>
      <c r="B29" s="122"/>
      <c r="C29" s="122"/>
      <c r="D29" s="122"/>
      <c r="E29" s="122"/>
      <c r="F29" s="122"/>
      <c r="G29" s="122"/>
      <c r="H29" s="122"/>
      <c r="I29" s="122"/>
      <c r="J29" s="21">
        <f>F33/I33*100</f>
        <v>13.93255890135884</v>
      </c>
    </row>
    <row r="30" spans="1:12">
      <c r="J30" s="21">
        <f>G34/G26*100</f>
        <v>0.90909090909090906</v>
      </c>
    </row>
    <row r="31" spans="1:12" s="32" customFormat="1" ht="51">
      <c r="A31" s="27" t="s">
        <v>1</v>
      </c>
      <c r="B31" s="30" t="s">
        <v>63</v>
      </c>
      <c r="C31" s="30" t="s">
        <v>37</v>
      </c>
      <c r="D31" s="30" t="s">
        <v>38</v>
      </c>
      <c r="E31" s="30" t="s">
        <v>39</v>
      </c>
      <c r="F31" s="30" t="s">
        <v>40</v>
      </c>
      <c r="G31" s="30" t="s">
        <v>41</v>
      </c>
      <c r="H31" s="30" t="s">
        <v>42</v>
      </c>
      <c r="I31" s="31" t="s">
        <v>43</v>
      </c>
      <c r="J31" s="32">
        <f>380/481*100</f>
        <v>79.002079002079</v>
      </c>
    </row>
    <row r="32" spans="1:12" s="38" customFormat="1">
      <c r="A32" s="50">
        <v>1</v>
      </c>
      <c r="B32" s="51" t="s">
        <v>64</v>
      </c>
      <c r="C32" s="35">
        <v>37</v>
      </c>
      <c r="D32" s="36">
        <v>769.26521941999999</v>
      </c>
      <c r="E32" s="35">
        <v>14</v>
      </c>
      <c r="F32" s="36">
        <v>79.635901250000003</v>
      </c>
      <c r="G32" s="35">
        <v>51</v>
      </c>
      <c r="H32" s="36">
        <v>129.53725444000003</v>
      </c>
      <c r="I32" s="37">
        <f>D32+F32+H32</f>
        <v>978.43837510999992</v>
      </c>
      <c r="J32" s="38" t="e">
        <f>100-#REF!</f>
        <v>#REF!</v>
      </c>
      <c r="K32" s="49">
        <f>C33/C26*100</f>
        <v>5.3639846743295019</v>
      </c>
      <c r="L32" s="38">
        <f>G33/G26*100</f>
        <v>5.4545454545454541</v>
      </c>
    </row>
    <row r="33" spans="1:11" s="38" customFormat="1">
      <c r="A33" s="50">
        <v>2</v>
      </c>
      <c r="B33" s="51" t="s">
        <v>68</v>
      </c>
      <c r="C33" s="35">
        <v>14</v>
      </c>
      <c r="D33" s="36">
        <v>234.60936716999998</v>
      </c>
      <c r="E33" s="35">
        <v>16</v>
      </c>
      <c r="F33" s="36">
        <v>56.713926999999998</v>
      </c>
      <c r="G33" s="35">
        <v>24</v>
      </c>
      <c r="H33" s="36">
        <v>115.73708434000001</v>
      </c>
      <c r="I33" s="37">
        <f>D33+F33+H33</f>
        <v>407.06037851000002</v>
      </c>
      <c r="J33" s="38" t="e">
        <f>100-#REF!</f>
        <v>#REF!</v>
      </c>
      <c r="K33" s="38">
        <f>F33/I33*100</f>
        <v>13.93255890135884</v>
      </c>
    </row>
    <row r="34" spans="1:11" s="38" customFormat="1">
      <c r="A34" s="50">
        <v>3</v>
      </c>
      <c r="B34" s="51" t="s">
        <v>73</v>
      </c>
      <c r="C34" s="35">
        <v>2</v>
      </c>
      <c r="D34" s="36">
        <v>0.13303499999999999</v>
      </c>
      <c r="E34" s="35">
        <v>3</v>
      </c>
      <c r="F34" s="36">
        <v>44.7</v>
      </c>
      <c r="G34" s="35">
        <v>4</v>
      </c>
      <c r="H34" s="36">
        <v>324.14593836</v>
      </c>
      <c r="I34" s="37">
        <f>D34+F34+H34</f>
        <v>368.97897336</v>
      </c>
      <c r="J34" s="38">
        <f>C33/C26*100</f>
        <v>5.3639846743295019</v>
      </c>
    </row>
    <row r="35" spans="1:11" s="38" customFormat="1">
      <c r="A35" s="50">
        <v>4</v>
      </c>
      <c r="B35" s="51" t="s">
        <v>65</v>
      </c>
      <c r="C35" s="35">
        <v>45</v>
      </c>
      <c r="D35" s="36">
        <v>254.32135</v>
      </c>
      <c r="E35" s="35">
        <v>15</v>
      </c>
      <c r="F35" s="36">
        <v>75.906822718750007</v>
      </c>
      <c r="G35" s="35">
        <v>35</v>
      </c>
      <c r="H35" s="36">
        <v>11.44060442</v>
      </c>
      <c r="I35" s="37">
        <f>D35+F35+H35</f>
        <v>341.66877713874999</v>
      </c>
      <c r="J35" s="38" t="e">
        <f>100-#REF!</f>
        <v>#REF!</v>
      </c>
      <c r="K35" s="38">
        <f>F34/I34*100</f>
        <v>12.114511456561445</v>
      </c>
    </row>
    <row r="36" spans="1:11" s="38" customFormat="1">
      <c r="A36" s="50">
        <v>5</v>
      </c>
      <c r="B36" s="51" t="s">
        <v>67</v>
      </c>
      <c r="C36" s="35">
        <v>41</v>
      </c>
      <c r="D36" s="36">
        <v>52.96102681</v>
      </c>
      <c r="E36" s="35">
        <v>28</v>
      </c>
      <c r="F36" s="36">
        <v>138.98892093750001</v>
      </c>
      <c r="G36" s="35">
        <v>134</v>
      </c>
      <c r="H36" s="36">
        <v>31.944712049999993</v>
      </c>
      <c r="I36" s="37">
        <f>D36+F36+H36</f>
        <v>223.8946597975</v>
      </c>
      <c r="J36" s="38">
        <f>I34/'[1]Thang 10 2020'!$I$36*100</f>
        <v>20.699540115608311</v>
      </c>
    </row>
    <row r="37" spans="1:11" s="38" customFormat="1">
      <c r="A37" s="50">
        <v>6</v>
      </c>
      <c r="B37" s="51" t="s">
        <v>117</v>
      </c>
      <c r="C37" s="35">
        <v>2</v>
      </c>
      <c r="D37" s="36">
        <v>154.03</v>
      </c>
      <c r="E37" s="35">
        <v>1</v>
      </c>
      <c r="F37" s="36">
        <v>9.4619999999999997</v>
      </c>
      <c r="G37" s="35">
        <v>0</v>
      </c>
      <c r="H37" s="36">
        <v>0</v>
      </c>
      <c r="I37" s="37">
        <f>D37+F37+H37</f>
        <v>163.49199999999999</v>
      </c>
    </row>
    <row r="38" spans="1:11" s="38" customFormat="1">
      <c r="A38" s="50">
        <v>7</v>
      </c>
      <c r="B38" s="51" t="s">
        <v>66</v>
      </c>
      <c r="C38" s="35">
        <v>23</v>
      </c>
      <c r="D38" s="36">
        <v>70.461723030000002</v>
      </c>
      <c r="E38" s="35">
        <v>19</v>
      </c>
      <c r="F38" s="36">
        <v>30.39846380859375</v>
      </c>
      <c r="G38" s="35">
        <v>39</v>
      </c>
      <c r="H38" s="36">
        <v>44.921833810000003</v>
      </c>
      <c r="I38" s="37">
        <f>D38+F38+H38</f>
        <v>145.78202064859374</v>
      </c>
      <c r="J38" s="38">
        <f>I32/'[1]Thang 10 2020'!$I$33*100</f>
        <v>13.033114469842054</v>
      </c>
    </row>
    <row r="39" spans="1:11" s="38" customFormat="1">
      <c r="A39" s="50">
        <v>8</v>
      </c>
      <c r="B39" s="52" t="s">
        <v>69</v>
      </c>
      <c r="C39" s="35">
        <v>21</v>
      </c>
      <c r="D39" s="36">
        <v>83.580723000000006</v>
      </c>
      <c r="E39" s="35">
        <v>11</v>
      </c>
      <c r="F39" s="36">
        <v>3.9989119999999998</v>
      </c>
      <c r="G39" s="35">
        <v>9</v>
      </c>
      <c r="H39" s="36">
        <v>15.8424256</v>
      </c>
      <c r="I39" s="37">
        <f>D39+F39+H39</f>
        <v>103.42206060000001</v>
      </c>
    </row>
    <row r="40" spans="1:11" s="38" customFormat="1">
      <c r="A40" s="50">
        <v>9</v>
      </c>
      <c r="B40" s="36" t="s">
        <v>81</v>
      </c>
      <c r="C40" s="35">
        <v>1</v>
      </c>
      <c r="D40" s="36">
        <v>0.02</v>
      </c>
      <c r="E40" s="35">
        <v>1</v>
      </c>
      <c r="F40" s="36">
        <v>1.9</v>
      </c>
      <c r="G40" s="35">
        <v>1</v>
      </c>
      <c r="H40" s="36">
        <v>97.711602720000002</v>
      </c>
      <c r="I40" s="37">
        <f>D40+F40+H40</f>
        <v>99.631602720000004</v>
      </c>
    </row>
    <row r="41" spans="1:11" s="38" customFormat="1">
      <c r="A41" s="50">
        <v>10</v>
      </c>
      <c r="B41" s="51" t="s">
        <v>97</v>
      </c>
      <c r="C41" s="35">
        <v>1</v>
      </c>
      <c r="D41" s="36">
        <v>60</v>
      </c>
      <c r="E41" s="35">
        <v>0</v>
      </c>
      <c r="F41" s="36">
        <v>0</v>
      </c>
      <c r="G41" s="35">
        <v>1</v>
      </c>
      <c r="H41" s="36">
        <v>8.4753999999999996E-2</v>
      </c>
      <c r="I41" s="37">
        <f>D41+F41+H41</f>
        <v>60.084753999999997</v>
      </c>
    </row>
    <row r="42" spans="1:11" s="38" customFormat="1">
      <c r="A42" s="50">
        <v>11</v>
      </c>
      <c r="B42" s="36" t="s">
        <v>79</v>
      </c>
      <c r="C42" s="35">
        <v>1</v>
      </c>
      <c r="D42" s="36">
        <v>5</v>
      </c>
      <c r="E42" s="35">
        <v>5</v>
      </c>
      <c r="F42" s="36">
        <v>36.759948000000001</v>
      </c>
      <c r="G42" s="35">
        <v>0</v>
      </c>
      <c r="H42" s="36">
        <v>0</v>
      </c>
      <c r="I42" s="37">
        <f>D42+F42+H42</f>
        <v>41.759948000000001</v>
      </c>
    </row>
    <row r="43" spans="1:11" s="38" customFormat="1">
      <c r="A43" s="50">
        <v>12</v>
      </c>
      <c r="B43" s="51" t="s">
        <v>103</v>
      </c>
      <c r="C43" s="35">
        <v>1</v>
      </c>
      <c r="D43" s="36">
        <v>30</v>
      </c>
      <c r="E43" s="35">
        <v>0</v>
      </c>
      <c r="F43" s="36">
        <v>0</v>
      </c>
      <c r="G43" s="35">
        <v>1</v>
      </c>
      <c r="H43" s="36">
        <v>0.16827900000000001</v>
      </c>
      <c r="I43" s="37">
        <f>D43+F43+H43</f>
        <v>30.168278999999998</v>
      </c>
    </row>
    <row r="44" spans="1:11" s="38" customFormat="1">
      <c r="A44" s="50">
        <v>13</v>
      </c>
      <c r="B44" s="51" t="s">
        <v>76</v>
      </c>
      <c r="C44" s="35">
        <v>6</v>
      </c>
      <c r="D44" s="36">
        <v>7.5002635999999994</v>
      </c>
      <c r="E44" s="35">
        <v>3</v>
      </c>
      <c r="F44" s="36">
        <v>17.400874000000002</v>
      </c>
      <c r="G44" s="35">
        <v>9</v>
      </c>
      <c r="H44" s="36">
        <v>0.77619000000000005</v>
      </c>
      <c r="I44" s="37">
        <f>D44+F44+H44</f>
        <v>25.677327600000002</v>
      </c>
    </row>
    <row r="45" spans="1:11" s="38" customFormat="1">
      <c r="A45" s="50">
        <v>14</v>
      </c>
      <c r="B45" s="51" t="s">
        <v>78</v>
      </c>
      <c r="C45" s="35">
        <v>3</v>
      </c>
      <c r="D45" s="36">
        <v>13.180099999999999</v>
      </c>
      <c r="E45" s="35">
        <v>2</v>
      </c>
      <c r="F45" s="36">
        <v>9.4983229999999992</v>
      </c>
      <c r="G45" s="35">
        <v>6</v>
      </c>
      <c r="H45" s="36">
        <v>1.6296376299999999</v>
      </c>
      <c r="I45" s="37">
        <f>D45+F45+H45</f>
        <v>24.30806063</v>
      </c>
    </row>
    <row r="46" spans="1:11" s="38" customFormat="1">
      <c r="A46" s="50">
        <v>15</v>
      </c>
      <c r="B46" s="51" t="s">
        <v>70</v>
      </c>
      <c r="C46" s="35">
        <v>5</v>
      </c>
      <c r="D46" s="36">
        <v>3.2151200000000002</v>
      </c>
      <c r="E46" s="35">
        <v>5</v>
      </c>
      <c r="F46" s="36">
        <v>12.501334999999999</v>
      </c>
      <c r="G46" s="35">
        <v>1</v>
      </c>
      <c r="H46" s="36">
        <v>0.64078000000000002</v>
      </c>
      <c r="I46" s="37">
        <f>D46+F46+H46</f>
        <v>16.357234999999999</v>
      </c>
    </row>
    <row r="47" spans="1:11" s="38" customFormat="1">
      <c r="A47" s="50">
        <v>16</v>
      </c>
      <c r="B47" s="51" t="s">
        <v>82</v>
      </c>
      <c r="C47" s="35">
        <v>2</v>
      </c>
      <c r="D47" s="36">
        <v>2.35</v>
      </c>
      <c r="E47" s="35">
        <v>2</v>
      </c>
      <c r="F47" s="36">
        <v>11.6</v>
      </c>
      <c r="G47" s="35">
        <v>1</v>
      </c>
      <c r="H47" s="36">
        <v>1.95848</v>
      </c>
      <c r="I47" s="37">
        <f>D47+F47+H47</f>
        <v>15.908479999999999</v>
      </c>
    </row>
    <row r="48" spans="1:11" s="38" customFormat="1">
      <c r="A48" s="50">
        <v>17</v>
      </c>
      <c r="B48" s="51" t="s">
        <v>75</v>
      </c>
      <c r="C48" s="35">
        <v>8</v>
      </c>
      <c r="D48" s="36">
        <v>7.0350000000000001</v>
      </c>
      <c r="E48" s="35">
        <v>1</v>
      </c>
      <c r="F48" s="36">
        <v>1.686E-3</v>
      </c>
      <c r="G48" s="35">
        <v>11</v>
      </c>
      <c r="H48" s="36">
        <v>4.6527800000000008</v>
      </c>
      <c r="I48" s="37">
        <f>D48+F48+H48</f>
        <v>11.689466000000001</v>
      </c>
    </row>
    <row r="49" spans="1:9" s="38" customFormat="1">
      <c r="A49" s="50">
        <v>18</v>
      </c>
      <c r="B49" s="36" t="s">
        <v>89</v>
      </c>
      <c r="C49" s="35">
        <v>2</v>
      </c>
      <c r="D49" s="36">
        <v>10.199999999999999</v>
      </c>
      <c r="E49" s="35">
        <v>0</v>
      </c>
      <c r="F49" s="36">
        <v>0</v>
      </c>
      <c r="G49" s="35">
        <v>1</v>
      </c>
      <c r="H49" s="36">
        <v>7.3089000000000001E-2</v>
      </c>
      <c r="I49" s="37">
        <f>D49+F49+H49</f>
        <v>10.273088999999999</v>
      </c>
    </row>
    <row r="50" spans="1:9" s="38" customFormat="1">
      <c r="A50" s="50">
        <v>19</v>
      </c>
      <c r="B50" s="51" t="s">
        <v>77</v>
      </c>
      <c r="C50" s="35">
        <v>4</v>
      </c>
      <c r="D50" s="36">
        <v>0.235237</v>
      </c>
      <c r="E50" s="35">
        <v>3</v>
      </c>
      <c r="F50" s="36">
        <v>3.88</v>
      </c>
      <c r="G50" s="35">
        <v>6</v>
      </c>
      <c r="H50" s="36">
        <v>5.8953273299999998</v>
      </c>
      <c r="I50" s="37">
        <f>D50+F50+H50</f>
        <v>10.010564329999999</v>
      </c>
    </row>
    <row r="51" spans="1:9" s="38" customFormat="1">
      <c r="A51" s="50">
        <v>20</v>
      </c>
      <c r="B51" s="51" t="s">
        <v>88</v>
      </c>
      <c r="C51" s="35">
        <v>5</v>
      </c>
      <c r="D51" s="36">
        <v>1.1671579999999999</v>
      </c>
      <c r="E51" s="35">
        <v>2</v>
      </c>
      <c r="F51" s="36">
        <v>1.7</v>
      </c>
      <c r="G51" s="35">
        <v>15</v>
      </c>
      <c r="H51" s="36">
        <v>0.83354138</v>
      </c>
      <c r="I51" s="37">
        <f>D51+F51+H51</f>
        <v>3.7006993799999996</v>
      </c>
    </row>
    <row r="52" spans="1:9" s="38" customFormat="1">
      <c r="A52" s="50">
        <v>21</v>
      </c>
      <c r="B52" s="51" t="s">
        <v>95</v>
      </c>
      <c r="C52" s="35">
        <v>6</v>
      </c>
      <c r="D52" s="36">
        <v>1.4474114599999999</v>
      </c>
      <c r="E52" s="35">
        <v>0</v>
      </c>
      <c r="F52" s="36">
        <v>0</v>
      </c>
      <c r="G52" s="35">
        <v>19</v>
      </c>
      <c r="H52" s="36">
        <v>1.77075022</v>
      </c>
      <c r="I52" s="37">
        <f>D52+F52+H52</f>
        <v>3.2181616799999997</v>
      </c>
    </row>
    <row r="53" spans="1:9" s="38" customFormat="1">
      <c r="A53" s="50">
        <v>22</v>
      </c>
      <c r="B53" s="51" t="s">
        <v>94</v>
      </c>
      <c r="C53" s="35">
        <v>3</v>
      </c>
      <c r="D53" s="36">
        <v>1.8022258100000002</v>
      </c>
      <c r="E53" s="35">
        <v>0</v>
      </c>
      <c r="F53" s="36">
        <v>0</v>
      </c>
      <c r="G53" s="35">
        <v>11</v>
      </c>
      <c r="H53" s="36">
        <v>0.15717400000000001</v>
      </c>
      <c r="I53" s="37">
        <f>D53+F53+H53</f>
        <v>1.9593998100000001</v>
      </c>
    </row>
    <row r="54" spans="1:9" s="38" customFormat="1">
      <c r="A54" s="50">
        <v>23</v>
      </c>
      <c r="B54" s="51" t="s">
        <v>99</v>
      </c>
      <c r="C54" s="35">
        <v>0</v>
      </c>
      <c r="D54" s="36">
        <v>0</v>
      </c>
      <c r="E54" s="35">
        <v>0</v>
      </c>
      <c r="F54" s="36">
        <v>0</v>
      </c>
      <c r="G54" s="35">
        <v>7</v>
      </c>
      <c r="H54" s="36">
        <v>1.8605770800000001</v>
      </c>
      <c r="I54" s="37">
        <f>D54+F54+H54</f>
        <v>1.8605770800000001</v>
      </c>
    </row>
    <row r="55" spans="1:9" s="38" customFormat="1">
      <c r="A55" s="50">
        <v>24</v>
      </c>
      <c r="B55" s="51" t="s">
        <v>71</v>
      </c>
      <c r="C55" s="35">
        <v>3</v>
      </c>
      <c r="D55" s="36">
        <v>2.3046000000000001E-2</v>
      </c>
      <c r="E55" s="35">
        <v>0</v>
      </c>
      <c r="F55" s="36">
        <v>0</v>
      </c>
      <c r="G55" s="35">
        <v>10</v>
      </c>
      <c r="H55" s="36">
        <v>1.7740236100000002</v>
      </c>
      <c r="I55" s="37">
        <f>D55+F55+H55</f>
        <v>1.7970696100000001</v>
      </c>
    </row>
    <row r="56" spans="1:9" s="38" customFormat="1">
      <c r="A56" s="50">
        <v>25</v>
      </c>
      <c r="B56" s="51" t="s">
        <v>74</v>
      </c>
      <c r="C56" s="35">
        <v>2</v>
      </c>
      <c r="D56" s="36">
        <v>2.2182E-2</v>
      </c>
      <c r="E56" s="35">
        <v>1</v>
      </c>
      <c r="F56" s="36">
        <v>0.90320912499999995</v>
      </c>
      <c r="G56" s="35">
        <v>7</v>
      </c>
      <c r="H56" s="36">
        <v>0.37242225000000001</v>
      </c>
      <c r="I56" s="37">
        <f>D56+F56+H56</f>
        <v>1.297813375</v>
      </c>
    </row>
    <row r="57" spans="1:9" s="38" customFormat="1">
      <c r="A57" s="50">
        <v>26</v>
      </c>
      <c r="B57" s="51" t="s">
        <v>84</v>
      </c>
      <c r="C57" s="35">
        <v>4</v>
      </c>
      <c r="D57" s="36">
        <v>0.5333</v>
      </c>
      <c r="E57" s="35">
        <v>0</v>
      </c>
      <c r="F57" s="36">
        <v>0</v>
      </c>
      <c r="G57" s="35">
        <v>2</v>
      </c>
      <c r="H57" s="36">
        <v>0.17342752000000003</v>
      </c>
      <c r="I57" s="37">
        <f>D57+F57+H57</f>
        <v>0.70672752000000005</v>
      </c>
    </row>
    <row r="58" spans="1:9" s="38" customFormat="1">
      <c r="A58" s="50">
        <v>27</v>
      </c>
      <c r="B58" s="53" t="s">
        <v>83</v>
      </c>
      <c r="C58" s="35">
        <v>1</v>
      </c>
      <c r="D58" s="36">
        <v>2.1478000000000001E-2</v>
      </c>
      <c r="E58" s="35">
        <v>0</v>
      </c>
      <c r="F58" s="36">
        <v>0</v>
      </c>
      <c r="G58" s="35">
        <v>5</v>
      </c>
      <c r="H58" s="36">
        <v>0.60824487999999999</v>
      </c>
      <c r="I58" s="37">
        <f>D58+F58+H58</f>
        <v>0.62972287999999998</v>
      </c>
    </row>
    <row r="59" spans="1:9" s="38" customFormat="1">
      <c r="A59" s="50">
        <v>28</v>
      </c>
      <c r="B59" s="109" t="s">
        <v>141</v>
      </c>
      <c r="C59" s="35">
        <v>0</v>
      </c>
      <c r="D59" s="36">
        <v>0</v>
      </c>
      <c r="E59" s="35">
        <v>0</v>
      </c>
      <c r="F59" s="36">
        <v>0</v>
      </c>
      <c r="G59" s="35">
        <v>1</v>
      </c>
      <c r="H59" s="36">
        <v>0.55457900000000004</v>
      </c>
      <c r="I59" s="37">
        <f>D59+F59+H59</f>
        <v>0.55457900000000004</v>
      </c>
    </row>
    <row r="60" spans="1:9" s="38" customFormat="1">
      <c r="A60" s="50">
        <v>29</v>
      </c>
      <c r="B60" s="53" t="s">
        <v>115</v>
      </c>
      <c r="C60" s="35">
        <v>4</v>
      </c>
      <c r="D60" s="36">
        <v>0.20100085999999998</v>
      </c>
      <c r="E60" s="35">
        <v>0</v>
      </c>
      <c r="F60" s="36">
        <v>0</v>
      </c>
      <c r="G60" s="35">
        <v>2</v>
      </c>
      <c r="H60" s="36">
        <v>0.32500000000000001</v>
      </c>
      <c r="I60" s="37">
        <f>D60+F60+H60</f>
        <v>0.52600086000000001</v>
      </c>
    </row>
    <row r="61" spans="1:9" s="38" customFormat="1">
      <c r="A61" s="50">
        <v>30</v>
      </c>
      <c r="B61" s="53" t="s">
        <v>93</v>
      </c>
      <c r="C61" s="35">
        <v>0</v>
      </c>
      <c r="D61" s="36">
        <v>0</v>
      </c>
      <c r="E61" s="35">
        <v>0</v>
      </c>
      <c r="F61" s="36">
        <v>0</v>
      </c>
      <c r="G61" s="35">
        <v>3</v>
      </c>
      <c r="H61" s="36">
        <v>0.38947500000000002</v>
      </c>
      <c r="I61" s="37">
        <f>D61+F61+H61</f>
        <v>0.38947500000000002</v>
      </c>
    </row>
    <row r="62" spans="1:9" s="38" customFormat="1">
      <c r="A62" s="50">
        <v>31</v>
      </c>
      <c r="B62" s="53" t="s">
        <v>100</v>
      </c>
      <c r="C62" s="35">
        <v>3</v>
      </c>
      <c r="D62" s="36">
        <v>0.28270099999999998</v>
      </c>
      <c r="E62" s="35">
        <v>0</v>
      </c>
      <c r="F62" s="36">
        <v>0</v>
      </c>
      <c r="G62" s="35">
        <v>2</v>
      </c>
      <c r="H62" s="36">
        <v>6.3500000000000001E-2</v>
      </c>
      <c r="I62" s="37">
        <f>D62+F62+H62</f>
        <v>0.34620099999999998</v>
      </c>
    </row>
    <row r="63" spans="1:9" s="38" customFormat="1">
      <c r="A63" s="50">
        <v>32</v>
      </c>
      <c r="B63" s="53" t="s">
        <v>98</v>
      </c>
      <c r="C63" s="35">
        <v>0</v>
      </c>
      <c r="D63" s="36">
        <v>0</v>
      </c>
      <c r="E63" s="35">
        <v>0</v>
      </c>
      <c r="F63" s="36">
        <v>0</v>
      </c>
      <c r="G63" s="35">
        <v>1</v>
      </c>
      <c r="H63" s="36">
        <v>0.30836999999999998</v>
      </c>
      <c r="I63" s="37">
        <f>D63+F63+H63</f>
        <v>0.30836999999999998</v>
      </c>
    </row>
    <row r="64" spans="1:9" s="38" customFormat="1">
      <c r="A64" s="50">
        <v>33</v>
      </c>
      <c r="B64" s="53" t="s">
        <v>108</v>
      </c>
      <c r="C64" s="35">
        <v>1</v>
      </c>
      <c r="D64" s="36">
        <v>0.1</v>
      </c>
      <c r="E64" s="35">
        <v>0</v>
      </c>
      <c r="F64" s="36">
        <v>0</v>
      </c>
      <c r="G64" s="35">
        <v>1</v>
      </c>
      <c r="H64" s="36">
        <v>0.20131060000000001</v>
      </c>
      <c r="I64" s="37">
        <f>D64+F64+H64</f>
        <v>0.30131059999999998</v>
      </c>
    </row>
    <row r="65" spans="1:9" s="38" customFormat="1">
      <c r="A65" s="50">
        <v>34</v>
      </c>
      <c r="B65" s="53" t="s">
        <v>118</v>
      </c>
      <c r="C65" s="35">
        <v>1</v>
      </c>
      <c r="D65" s="36">
        <v>0.1</v>
      </c>
      <c r="E65" s="35">
        <v>0</v>
      </c>
      <c r="F65" s="36">
        <v>0</v>
      </c>
      <c r="G65" s="35">
        <v>2</v>
      </c>
      <c r="H65" s="36">
        <v>0.15904758000000002</v>
      </c>
      <c r="I65" s="37">
        <f>D65+F65+H65</f>
        <v>0.25904758000000006</v>
      </c>
    </row>
    <row r="66" spans="1:9" s="38" customFormat="1">
      <c r="A66" s="50">
        <v>35</v>
      </c>
      <c r="B66" s="53" t="s">
        <v>112</v>
      </c>
      <c r="C66" s="35">
        <v>0</v>
      </c>
      <c r="D66" s="36">
        <v>0</v>
      </c>
      <c r="E66" s="35">
        <v>0</v>
      </c>
      <c r="F66" s="36">
        <v>0</v>
      </c>
      <c r="G66" s="35">
        <v>1</v>
      </c>
      <c r="H66" s="36">
        <v>0.25589200000000001</v>
      </c>
      <c r="I66" s="37">
        <f>D66+F66+H66</f>
        <v>0.25589200000000001</v>
      </c>
    </row>
    <row r="67" spans="1:9" s="38" customFormat="1">
      <c r="A67" s="50">
        <v>36</v>
      </c>
      <c r="B67" s="53" t="s">
        <v>132</v>
      </c>
      <c r="C67" s="35">
        <v>1</v>
      </c>
      <c r="D67" s="36">
        <v>0.01</v>
      </c>
      <c r="E67" s="35">
        <v>0</v>
      </c>
      <c r="F67" s="36">
        <v>0</v>
      </c>
      <c r="G67" s="35">
        <v>2</v>
      </c>
      <c r="H67" s="36">
        <v>0.24148900000000001</v>
      </c>
      <c r="I67" s="37">
        <f>D67+F67+H67</f>
        <v>0.25148900000000002</v>
      </c>
    </row>
    <row r="68" spans="1:9" s="38" customFormat="1">
      <c r="A68" s="50">
        <v>37</v>
      </c>
      <c r="B68" s="53" t="s">
        <v>91</v>
      </c>
      <c r="C68" s="35">
        <v>2</v>
      </c>
      <c r="D68" s="36">
        <v>0.22</v>
      </c>
      <c r="E68" s="35">
        <v>0</v>
      </c>
      <c r="F68" s="36">
        <v>0</v>
      </c>
      <c r="G68" s="35">
        <v>1</v>
      </c>
      <c r="H68" s="36">
        <v>2.1100000000000001E-2</v>
      </c>
      <c r="I68" s="37">
        <f>D68+F68+H68</f>
        <v>0.24110000000000001</v>
      </c>
    </row>
    <row r="69" spans="1:9" s="38" customFormat="1">
      <c r="A69" s="50">
        <v>38</v>
      </c>
      <c r="B69" s="53" t="s">
        <v>110</v>
      </c>
      <c r="C69" s="35">
        <v>0</v>
      </c>
      <c r="D69" s="36">
        <v>0</v>
      </c>
      <c r="E69" s="35">
        <v>0</v>
      </c>
      <c r="F69" s="36">
        <v>0</v>
      </c>
      <c r="G69" s="35">
        <v>1</v>
      </c>
      <c r="H69" s="36">
        <v>0.16659568999999999</v>
      </c>
      <c r="I69" s="37">
        <f>D69+F69+H69</f>
        <v>0.16659568999999999</v>
      </c>
    </row>
    <row r="70" spans="1:9" s="38" customFormat="1">
      <c r="A70" s="50">
        <v>39</v>
      </c>
      <c r="B70" s="53" t="s">
        <v>282</v>
      </c>
      <c r="C70" s="35">
        <v>0</v>
      </c>
      <c r="D70" s="36">
        <v>0</v>
      </c>
      <c r="E70" s="35">
        <v>0</v>
      </c>
      <c r="F70" s="36">
        <v>0</v>
      </c>
      <c r="G70" s="35">
        <v>1</v>
      </c>
      <c r="H70" s="36">
        <v>0.152173</v>
      </c>
      <c r="I70" s="37">
        <f>D70+F70+H70</f>
        <v>0.152173</v>
      </c>
    </row>
    <row r="71" spans="1:9" s="38" customFormat="1">
      <c r="A71" s="50">
        <v>40</v>
      </c>
      <c r="B71" s="53" t="s">
        <v>116</v>
      </c>
      <c r="C71" s="35">
        <v>1</v>
      </c>
      <c r="D71" s="36">
        <v>0.03</v>
      </c>
      <c r="E71" s="35">
        <v>0</v>
      </c>
      <c r="F71" s="36">
        <v>0</v>
      </c>
      <c r="G71" s="35">
        <v>1</v>
      </c>
      <c r="H71" s="36">
        <v>8.0498239999999999E-2</v>
      </c>
      <c r="I71" s="37">
        <f>D71+F71+H71</f>
        <v>0.11049824</v>
      </c>
    </row>
    <row r="72" spans="1:9" s="38" customFormat="1">
      <c r="A72" s="50">
        <v>41</v>
      </c>
      <c r="B72" s="53" t="s">
        <v>105</v>
      </c>
      <c r="C72" s="35">
        <v>2</v>
      </c>
      <c r="D72" s="36">
        <v>6.5648750000000006E-2</v>
      </c>
      <c r="E72" s="35">
        <v>0</v>
      </c>
      <c r="F72" s="36">
        <v>0</v>
      </c>
      <c r="G72" s="35">
        <v>1</v>
      </c>
      <c r="H72" s="36">
        <v>2.1186E-2</v>
      </c>
      <c r="I72" s="37">
        <f>D72+F72+H72</f>
        <v>8.6834750000000002E-2</v>
      </c>
    </row>
    <row r="73" spans="1:9" s="38" customFormat="1">
      <c r="A73" s="50">
        <v>42</v>
      </c>
      <c r="B73" s="53" t="s">
        <v>120</v>
      </c>
      <c r="C73" s="35">
        <v>1</v>
      </c>
      <c r="D73" s="36">
        <v>2E-3</v>
      </c>
      <c r="E73" s="35">
        <v>0</v>
      </c>
      <c r="F73" s="36">
        <v>0</v>
      </c>
      <c r="G73" s="35">
        <v>1</v>
      </c>
      <c r="H73" s="36">
        <v>8.3720000000000003E-2</v>
      </c>
      <c r="I73" s="37">
        <f>D73+F73+H73</f>
        <v>8.5720000000000005E-2</v>
      </c>
    </row>
    <row r="74" spans="1:9" s="38" customFormat="1">
      <c r="A74" s="50">
        <v>43</v>
      </c>
      <c r="B74" s="53" t="s">
        <v>101</v>
      </c>
      <c r="C74" s="35">
        <v>0</v>
      </c>
      <c r="D74" s="36">
        <v>0</v>
      </c>
      <c r="E74" s="35">
        <v>0</v>
      </c>
      <c r="F74" s="36">
        <v>0</v>
      </c>
      <c r="G74" s="35">
        <v>4</v>
      </c>
      <c r="H74" s="36">
        <v>4.0696999999999997E-2</v>
      </c>
      <c r="I74" s="37">
        <f>D74+F74+H74</f>
        <v>4.0696999999999997E-2</v>
      </c>
    </row>
    <row r="75" spans="1:9" s="38" customFormat="1">
      <c r="A75" s="50">
        <v>44</v>
      </c>
      <c r="B75" s="53" t="s">
        <v>96</v>
      </c>
      <c r="C75" s="35">
        <v>0</v>
      </c>
      <c r="D75" s="36">
        <v>0</v>
      </c>
      <c r="E75" s="35">
        <v>0</v>
      </c>
      <c r="F75" s="36">
        <v>0</v>
      </c>
      <c r="G75" s="35">
        <v>1</v>
      </c>
      <c r="H75" s="36">
        <v>2.11497E-2</v>
      </c>
      <c r="I75" s="37">
        <f>D75+F75+H75</f>
        <v>2.11497E-2</v>
      </c>
    </row>
    <row r="76" spans="1:9" s="38" customFormat="1">
      <c r="A76" s="50">
        <v>45</v>
      </c>
      <c r="B76" s="53" t="s">
        <v>247</v>
      </c>
      <c r="C76" s="35">
        <v>0</v>
      </c>
      <c r="D76" s="36">
        <v>0</v>
      </c>
      <c r="E76" s="35">
        <v>0</v>
      </c>
      <c r="F76" s="36">
        <v>0</v>
      </c>
      <c r="G76" s="35">
        <v>1</v>
      </c>
      <c r="H76" s="36">
        <v>2.1069999999999998E-2</v>
      </c>
      <c r="I76" s="37">
        <f>D76+F76+H76</f>
        <v>2.1069999999999998E-2</v>
      </c>
    </row>
    <row r="77" spans="1:9" s="38" customFormat="1">
      <c r="A77" s="50">
        <v>46</v>
      </c>
      <c r="B77" s="53" t="s">
        <v>142</v>
      </c>
      <c r="C77" s="35">
        <v>0</v>
      </c>
      <c r="D77" s="36">
        <v>0</v>
      </c>
      <c r="E77" s="35">
        <v>0</v>
      </c>
      <c r="F77" s="36">
        <v>0</v>
      </c>
      <c r="G77" s="35">
        <v>1</v>
      </c>
      <c r="H77" s="36">
        <v>2.0833000000000001E-2</v>
      </c>
      <c r="I77" s="37">
        <f>D77+F77+H77</f>
        <v>2.0833000000000001E-2</v>
      </c>
    </row>
    <row r="78" spans="1:9" s="38" customFormat="1">
      <c r="A78" s="50">
        <v>47</v>
      </c>
      <c r="B78" s="53" t="s">
        <v>72</v>
      </c>
      <c r="C78" s="35">
        <v>0</v>
      </c>
      <c r="D78" s="36">
        <v>0</v>
      </c>
      <c r="E78" s="35">
        <v>0</v>
      </c>
      <c r="F78" s="36">
        <v>0</v>
      </c>
      <c r="G78" s="35">
        <v>1</v>
      </c>
      <c r="H78" s="36">
        <v>0.02</v>
      </c>
      <c r="I78" s="37">
        <f>D78+F78+H78</f>
        <v>0.02</v>
      </c>
    </row>
    <row r="79" spans="1:9" s="38" customFormat="1">
      <c r="A79" s="50">
        <v>48</v>
      </c>
      <c r="B79" s="53" t="s">
        <v>136</v>
      </c>
      <c r="C79" s="35">
        <v>0</v>
      </c>
      <c r="D79" s="36">
        <v>0</v>
      </c>
      <c r="E79" s="35">
        <v>0</v>
      </c>
      <c r="F79" s="36">
        <v>0</v>
      </c>
      <c r="G79" s="35">
        <v>1</v>
      </c>
      <c r="H79" s="36">
        <v>1.2266819999999999E-2</v>
      </c>
      <c r="I79" s="37">
        <f>D79+F79+H79</f>
        <v>1.2266819999999999E-2</v>
      </c>
    </row>
    <row r="80" spans="1:9" s="38" customFormat="1">
      <c r="A80" s="50">
        <v>49</v>
      </c>
      <c r="B80" s="53" t="s">
        <v>273</v>
      </c>
      <c r="C80" s="35">
        <v>1</v>
      </c>
      <c r="D80" s="36">
        <v>0.01</v>
      </c>
      <c r="E80" s="35">
        <v>0</v>
      </c>
      <c r="F80" s="36">
        <v>0</v>
      </c>
      <c r="G80" s="35">
        <v>0</v>
      </c>
      <c r="H80" s="36">
        <v>0</v>
      </c>
      <c r="I80" s="37">
        <f>D80+F80+H80</f>
        <v>0.01</v>
      </c>
    </row>
    <row r="81" spans="1:14" s="38" customFormat="1">
      <c r="A81" s="50">
        <v>50</v>
      </c>
      <c r="B81" s="53" t="s">
        <v>119</v>
      </c>
      <c r="C81" s="35">
        <v>1</v>
      </c>
      <c r="D81" s="112">
        <v>4.3E-3</v>
      </c>
      <c r="E81" s="35">
        <v>0</v>
      </c>
      <c r="F81" s="36">
        <v>0</v>
      </c>
      <c r="G81" s="35">
        <v>0</v>
      </c>
      <c r="H81" s="36">
        <v>0</v>
      </c>
      <c r="I81" s="113">
        <f>D81+F81+H81</f>
        <v>4.3E-3</v>
      </c>
    </row>
    <row r="82" spans="1:14" s="38" customFormat="1">
      <c r="A82" s="50"/>
      <c r="B82" s="53" t="s">
        <v>102</v>
      </c>
      <c r="C82" s="35">
        <v>0</v>
      </c>
      <c r="D82" s="36">
        <v>0</v>
      </c>
      <c r="E82" s="35">
        <v>1</v>
      </c>
      <c r="F82" s="36">
        <v>-0.6</v>
      </c>
      <c r="G82" s="35">
        <v>0</v>
      </c>
      <c r="H82" s="112">
        <v>0</v>
      </c>
      <c r="I82" s="113">
        <f>D82+F82+H82</f>
        <v>-0.6</v>
      </c>
    </row>
    <row r="83" spans="1:14" s="43" customFormat="1" ht="12.75">
      <c r="A83" s="125" t="s">
        <v>62</v>
      </c>
      <c r="B83" s="126"/>
      <c r="C83" s="41">
        <f>SUM(C32:C82)</f>
        <v>261</v>
      </c>
      <c r="D83" s="42">
        <f>SUM(D32:D82)</f>
        <v>1764.1406169100001</v>
      </c>
      <c r="E83" s="41">
        <f>SUM(E32:E82)</f>
        <v>133</v>
      </c>
      <c r="F83" s="42">
        <f>SUM(F32:F82)</f>
        <v>535.35032283984378</v>
      </c>
      <c r="G83" s="41">
        <f>SUM(G32:G82)</f>
        <v>440</v>
      </c>
      <c r="H83" s="42">
        <f>SUM(H32:H82)</f>
        <v>797.87088627000003</v>
      </c>
      <c r="I83" s="42">
        <f>SUM(I32:I82)</f>
        <v>3097.3618260198432</v>
      </c>
    </row>
    <row r="84" spans="1:14" s="47" customFormat="1" ht="12.75">
      <c r="A84" s="44"/>
      <c r="B84" s="44"/>
      <c r="C84" s="45"/>
      <c r="D84" s="46"/>
      <c r="E84" s="45"/>
      <c r="F84" s="46"/>
      <c r="G84" s="45"/>
      <c r="H84" s="46"/>
      <c r="I84" s="46"/>
    </row>
    <row r="85" spans="1:14" s="47" customFormat="1" ht="12.75">
      <c r="A85" s="44"/>
      <c r="B85" s="44"/>
      <c r="C85" s="45"/>
      <c r="D85" s="46"/>
      <c r="E85" s="45"/>
      <c r="F85" s="46"/>
      <c r="G85" s="45"/>
      <c r="H85" s="46"/>
      <c r="I85" s="46"/>
      <c r="J85" s="47">
        <f>G93/G83*100</f>
        <v>4.3181818181818183</v>
      </c>
    </row>
    <row r="86" spans="1:14" s="47" customFormat="1" ht="12.75">
      <c r="A86" s="44"/>
      <c r="B86" s="44"/>
      <c r="C86" s="45"/>
      <c r="D86" s="46"/>
      <c r="E86" s="45"/>
      <c r="F86" s="46"/>
      <c r="G86" s="45"/>
      <c r="H86" s="46"/>
      <c r="I86" s="46"/>
    </row>
    <row r="87" spans="1:14" ht="15.75">
      <c r="A87" s="121" t="s">
        <v>291</v>
      </c>
      <c r="B87" s="121"/>
      <c r="C87" s="121"/>
      <c r="D87" s="121"/>
      <c r="E87" s="121"/>
      <c r="F87" s="121"/>
      <c r="G87" s="121"/>
      <c r="H87" s="121"/>
      <c r="I87" s="121"/>
    </row>
    <row r="88" spans="1:14">
      <c r="A88" s="122" t="str">
        <f>A6</f>
        <v>Tính từ 01/01/2023 đến 20/02/2023</v>
      </c>
      <c r="B88" s="122"/>
      <c r="C88" s="122"/>
      <c r="D88" s="122"/>
      <c r="E88" s="122"/>
      <c r="F88" s="122"/>
      <c r="G88" s="122"/>
      <c r="H88" s="122"/>
      <c r="I88" s="122"/>
      <c r="J88" s="21">
        <f>E96/E83*100</f>
        <v>3.7593984962406015</v>
      </c>
      <c r="K88" s="21">
        <f>E93/E83*100</f>
        <v>3.007518796992481</v>
      </c>
    </row>
    <row r="89" spans="1:14" ht="18.75" customHeight="1"/>
    <row r="90" spans="1:14" ht="51">
      <c r="A90" s="27" t="s">
        <v>1</v>
      </c>
      <c r="B90" s="30" t="s">
        <v>145</v>
      </c>
      <c r="C90" s="30" t="s">
        <v>37</v>
      </c>
      <c r="D90" s="30" t="s">
        <v>38</v>
      </c>
      <c r="E90" s="30" t="s">
        <v>39</v>
      </c>
      <c r="F90" s="30" t="s">
        <v>40</v>
      </c>
      <c r="G90" s="30" t="s">
        <v>41</v>
      </c>
      <c r="H90" s="30" t="s">
        <v>42</v>
      </c>
      <c r="I90" s="31" t="s">
        <v>43</v>
      </c>
      <c r="J90" s="54">
        <f>12/71*100</f>
        <v>16.901408450704224</v>
      </c>
      <c r="K90" s="21">
        <f>G93/G83*100</f>
        <v>4.3181818181818183</v>
      </c>
      <c r="L90" s="21">
        <f>F92/I92*100</f>
        <v>19.073576119638773</v>
      </c>
    </row>
    <row r="91" spans="1:14" s="38" customFormat="1" ht="14.25" customHeight="1">
      <c r="A91" s="50">
        <v>1</v>
      </c>
      <c r="B91" s="36" t="s">
        <v>159</v>
      </c>
      <c r="C91" s="35">
        <v>9</v>
      </c>
      <c r="D91" s="36">
        <v>787.20520599999998</v>
      </c>
      <c r="E91" s="35">
        <v>6</v>
      </c>
      <c r="F91" s="36">
        <v>32.226202999999998</v>
      </c>
      <c r="G91" s="35">
        <v>6</v>
      </c>
      <c r="H91" s="36">
        <v>4.9037015899999998</v>
      </c>
      <c r="I91" s="37">
        <f>D91+F91+H91</f>
        <v>824.33511059</v>
      </c>
      <c r="J91" s="38">
        <f>C97/C83*100</f>
        <v>10.344827586206897</v>
      </c>
      <c r="K91" s="38">
        <f>E93/E83*100</f>
        <v>3.007518796992481</v>
      </c>
      <c r="N91" s="38">
        <f>F93/I93*100</f>
        <v>1.2375789891969988</v>
      </c>
    </row>
    <row r="92" spans="1:14" s="38" customFormat="1" ht="14.25" customHeight="1">
      <c r="A92" s="50">
        <v>2</v>
      </c>
      <c r="B92" s="36" t="s">
        <v>147</v>
      </c>
      <c r="C92" s="35">
        <v>103</v>
      </c>
      <c r="D92" s="36">
        <v>98.996497840000004</v>
      </c>
      <c r="E92" s="35">
        <v>29</v>
      </c>
      <c r="F92" s="36">
        <v>70.399976464843746</v>
      </c>
      <c r="G92" s="35">
        <v>305</v>
      </c>
      <c r="H92" s="36">
        <v>199.70041672000002</v>
      </c>
      <c r="I92" s="37">
        <f>D92+F92+H92</f>
        <v>369.09689102484379</v>
      </c>
      <c r="J92" s="38">
        <f>E97/E83*100</f>
        <v>10.526315789473683</v>
      </c>
      <c r="K92" s="38">
        <f>F92/I92*100</f>
        <v>19.073576119638773</v>
      </c>
    </row>
    <row r="93" spans="1:14" s="38" customFormat="1" ht="14.25" customHeight="1">
      <c r="A93" s="50">
        <v>3</v>
      </c>
      <c r="B93" s="36" t="s">
        <v>150</v>
      </c>
      <c r="C93" s="35">
        <v>3</v>
      </c>
      <c r="D93" s="36">
        <v>7.45</v>
      </c>
      <c r="E93" s="35">
        <v>4</v>
      </c>
      <c r="F93" s="36">
        <v>4.2332859999999997</v>
      </c>
      <c r="G93" s="35">
        <v>19</v>
      </c>
      <c r="H93" s="36">
        <v>330.37859747999994</v>
      </c>
      <c r="I93" s="37">
        <f>D93+F93+H93</f>
        <v>342.06188347999995</v>
      </c>
      <c r="J93" s="38" t="e">
        <f>100-#REF!</f>
        <v>#REF!</v>
      </c>
      <c r="K93" s="38">
        <f>C93/C83*100</f>
        <v>1.1494252873563218</v>
      </c>
      <c r="L93" s="38">
        <f>C93/C83*100</f>
        <v>1.1494252873563218</v>
      </c>
    </row>
    <row r="94" spans="1:14" s="38" customFormat="1" ht="14.25" customHeight="1">
      <c r="A94" s="50">
        <v>4</v>
      </c>
      <c r="B94" s="55" t="s">
        <v>176</v>
      </c>
      <c r="C94" s="35">
        <v>3</v>
      </c>
      <c r="D94" s="36">
        <v>331.84160000000003</v>
      </c>
      <c r="E94" s="35">
        <v>0</v>
      </c>
      <c r="F94" s="36">
        <v>0</v>
      </c>
      <c r="G94" s="35">
        <v>1</v>
      </c>
      <c r="H94" s="36">
        <v>0.35478199999999999</v>
      </c>
      <c r="I94" s="37">
        <f>D94+F94+H94</f>
        <v>332.19638200000003</v>
      </c>
      <c r="K94" s="38">
        <f>C96/C83*100</f>
        <v>2.2988505747126435</v>
      </c>
      <c r="L94" s="38">
        <f>G93/G83*100</f>
        <v>4.3181818181818183</v>
      </c>
    </row>
    <row r="95" spans="1:14" s="38" customFormat="1" ht="14.25" customHeight="1">
      <c r="A95" s="50">
        <v>5</v>
      </c>
      <c r="B95" s="36" t="s">
        <v>152</v>
      </c>
      <c r="C95" s="35">
        <v>10</v>
      </c>
      <c r="D95" s="36">
        <v>52.782847170000004</v>
      </c>
      <c r="E95" s="35">
        <v>13</v>
      </c>
      <c r="F95" s="36">
        <v>137.338032</v>
      </c>
      <c r="G95" s="35">
        <v>6</v>
      </c>
      <c r="H95" s="36">
        <v>25.558490669999998</v>
      </c>
      <c r="I95" s="37">
        <f>D95+F95+H95</f>
        <v>215.67936983999999</v>
      </c>
      <c r="K95" s="38">
        <f>E97/E83*100</f>
        <v>10.526315789473683</v>
      </c>
    </row>
    <row r="96" spans="1:14" s="38" customFormat="1" ht="14.25" customHeight="1">
      <c r="A96" s="50">
        <v>6</v>
      </c>
      <c r="B96" s="36" t="s">
        <v>153</v>
      </c>
      <c r="C96" s="35">
        <v>6</v>
      </c>
      <c r="D96" s="36">
        <v>72.135054999999994</v>
      </c>
      <c r="E96" s="35">
        <v>5</v>
      </c>
      <c r="F96" s="36">
        <v>13.006743999999999</v>
      </c>
      <c r="G96" s="35">
        <v>4</v>
      </c>
      <c r="H96" s="36">
        <v>100.77193909</v>
      </c>
      <c r="I96" s="37">
        <f>D96+F96+H96</f>
        <v>185.91373808999998</v>
      </c>
      <c r="K96" s="38">
        <f>G97/G83*100</f>
        <v>1.3636363636363635</v>
      </c>
    </row>
    <row r="97" spans="1:13" s="38" customFormat="1" ht="14.25" customHeight="1">
      <c r="A97" s="50">
        <v>7</v>
      </c>
      <c r="B97" s="36" t="s">
        <v>154</v>
      </c>
      <c r="C97" s="35">
        <v>27</v>
      </c>
      <c r="D97" s="36">
        <v>108.54553199999999</v>
      </c>
      <c r="E97" s="35">
        <v>14</v>
      </c>
      <c r="F97" s="36">
        <v>45.207737250000001</v>
      </c>
      <c r="G97" s="35">
        <v>6</v>
      </c>
      <c r="H97" s="36">
        <v>0.71926347000000002</v>
      </c>
      <c r="I97" s="37">
        <f>D97+F97+H97</f>
        <v>154.47253271999998</v>
      </c>
      <c r="J97" s="38">
        <f>G97/G83*100</f>
        <v>1.3636363636363635</v>
      </c>
      <c r="M97" s="38">
        <f>E96/E83*100</f>
        <v>3.7593984962406015</v>
      </c>
    </row>
    <row r="98" spans="1:13" s="38" customFormat="1" ht="14.25" customHeight="1">
      <c r="A98" s="50">
        <v>8</v>
      </c>
      <c r="B98" s="36" t="s">
        <v>151</v>
      </c>
      <c r="C98" s="35">
        <v>3</v>
      </c>
      <c r="D98" s="36">
        <v>16.597384000000002</v>
      </c>
      <c r="E98" s="35">
        <v>0</v>
      </c>
      <c r="F98" s="36">
        <v>0</v>
      </c>
      <c r="G98" s="35">
        <v>3</v>
      </c>
      <c r="H98" s="36">
        <v>103.65139597</v>
      </c>
      <c r="I98" s="37">
        <f>D98+F98+H98</f>
        <v>120.24877997</v>
      </c>
    </row>
    <row r="99" spans="1:13" s="38" customFormat="1" ht="14.25" customHeight="1">
      <c r="A99" s="50">
        <v>9</v>
      </c>
      <c r="B99" s="36" t="s">
        <v>155</v>
      </c>
      <c r="C99" s="35">
        <v>7</v>
      </c>
      <c r="D99" s="36">
        <v>63.416294999999998</v>
      </c>
      <c r="E99" s="35">
        <v>7</v>
      </c>
      <c r="F99" s="36">
        <v>26.028914</v>
      </c>
      <c r="G99" s="35">
        <v>3</v>
      </c>
      <c r="H99" s="36">
        <v>2.9596399999999998</v>
      </c>
      <c r="I99" s="37">
        <f>D99+F99+H99</f>
        <v>92.404848999999999</v>
      </c>
      <c r="K99" s="38">
        <f>3.1/3.68*100</f>
        <v>84.239130434782609</v>
      </c>
    </row>
    <row r="100" spans="1:13" s="38" customFormat="1" ht="14.25" customHeight="1">
      <c r="A100" s="50">
        <v>10</v>
      </c>
      <c r="B100" s="36" t="s">
        <v>148</v>
      </c>
      <c r="C100" s="35">
        <v>5</v>
      </c>
      <c r="D100" s="36">
        <v>25</v>
      </c>
      <c r="E100" s="35">
        <v>4</v>
      </c>
      <c r="F100" s="36">
        <v>56.129209125000003</v>
      </c>
      <c r="G100" s="35">
        <v>0</v>
      </c>
      <c r="H100" s="36">
        <v>0</v>
      </c>
      <c r="I100" s="37">
        <f>D100+F100+H100</f>
        <v>81.129209125000003</v>
      </c>
    </row>
    <row r="101" spans="1:13" s="38" customFormat="1" ht="14.25" customHeight="1">
      <c r="A101" s="50">
        <v>11</v>
      </c>
      <c r="B101" s="36" t="s">
        <v>156</v>
      </c>
      <c r="C101" s="35">
        <v>2</v>
      </c>
      <c r="D101" s="36">
        <v>53.5</v>
      </c>
      <c r="E101" s="35">
        <v>2</v>
      </c>
      <c r="F101" s="36">
        <v>11.335000000000001</v>
      </c>
      <c r="G101" s="35">
        <v>0</v>
      </c>
      <c r="H101" s="36">
        <v>0</v>
      </c>
      <c r="I101" s="37">
        <f>D101+F101+H101</f>
        <v>64.835000000000008</v>
      </c>
    </row>
    <row r="102" spans="1:13" s="38" customFormat="1" ht="14.25" customHeight="1">
      <c r="A102" s="50">
        <v>12</v>
      </c>
      <c r="B102" s="36" t="s">
        <v>158</v>
      </c>
      <c r="C102" s="35">
        <v>0</v>
      </c>
      <c r="D102" s="36">
        <v>0</v>
      </c>
      <c r="E102" s="35">
        <v>1</v>
      </c>
      <c r="F102" s="36">
        <v>43</v>
      </c>
      <c r="G102" s="35">
        <v>2</v>
      </c>
      <c r="H102" s="36">
        <v>4.4879375999999995</v>
      </c>
      <c r="I102" s="37">
        <f>D102+F102+H102</f>
        <v>47.487937600000002</v>
      </c>
      <c r="K102" s="38">
        <f>C92/C83*100</f>
        <v>39.463601532567047</v>
      </c>
      <c r="L102" s="38">
        <f>E92/E83*100</f>
        <v>21.804511278195488</v>
      </c>
      <c r="M102" s="38">
        <f>G92/G83*100</f>
        <v>69.318181818181827</v>
      </c>
    </row>
    <row r="103" spans="1:13" s="38" customFormat="1" ht="14.25" customHeight="1">
      <c r="A103" s="50">
        <v>13</v>
      </c>
      <c r="B103" s="36" t="s">
        <v>196</v>
      </c>
      <c r="C103" s="35">
        <v>0</v>
      </c>
      <c r="D103" s="36">
        <v>0</v>
      </c>
      <c r="E103" s="35">
        <v>2</v>
      </c>
      <c r="F103" s="36">
        <v>44.6</v>
      </c>
      <c r="G103" s="35">
        <v>3</v>
      </c>
      <c r="H103" s="36">
        <v>2.37281904</v>
      </c>
      <c r="I103" s="37">
        <f>D103+F103+H103</f>
        <v>46.972819040000005</v>
      </c>
    </row>
    <row r="104" spans="1:13" s="38" customFormat="1" ht="14.25" customHeight="1">
      <c r="A104" s="50">
        <v>14</v>
      </c>
      <c r="B104" s="36" t="s">
        <v>157</v>
      </c>
      <c r="C104" s="35">
        <v>6</v>
      </c>
      <c r="D104" s="36">
        <v>54.736691999999998</v>
      </c>
      <c r="E104" s="35">
        <v>12</v>
      </c>
      <c r="F104" s="36">
        <v>-14.278128499999999</v>
      </c>
      <c r="G104" s="35">
        <v>3</v>
      </c>
      <c r="H104" s="36">
        <v>0.61203694999999991</v>
      </c>
      <c r="I104" s="37">
        <f>D104+F104+H104</f>
        <v>41.070600449999993</v>
      </c>
    </row>
    <row r="105" spans="1:13" s="38" customFormat="1" ht="14.25" customHeight="1">
      <c r="A105" s="50">
        <v>15</v>
      </c>
      <c r="B105" s="36" t="s">
        <v>149</v>
      </c>
      <c r="C105" s="35">
        <v>39</v>
      </c>
      <c r="D105" s="36">
        <v>10.85223234</v>
      </c>
      <c r="E105" s="35">
        <v>12</v>
      </c>
      <c r="F105" s="36">
        <v>16.5359385</v>
      </c>
      <c r="G105" s="35">
        <v>44</v>
      </c>
      <c r="H105" s="36">
        <v>10.114056959999999</v>
      </c>
      <c r="I105" s="37">
        <f>D105+F105+H105</f>
        <v>37.5022278</v>
      </c>
    </row>
    <row r="106" spans="1:13" s="38" customFormat="1" ht="14.25" customHeight="1">
      <c r="A106" s="50">
        <v>16</v>
      </c>
      <c r="B106" s="36" t="s">
        <v>162</v>
      </c>
      <c r="C106" s="35">
        <v>5</v>
      </c>
      <c r="D106" s="36">
        <v>7.3002635999999992</v>
      </c>
      <c r="E106" s="35">
        <v>6</v>
      </c>
      <c r="F106" s="36">
        <v>19.215627000000001</v>
      </c>
      <c r="G106" s="35">
        <v>0</v>
      </c>
      <c r="H106" s="36">
        <v>0</v>
      </c>
      <c r="I106" s="37">
        <f>D106+F106+H106</f>
        <v>26.515890599999999</v>
      </c>
    </row>
    <row r="107" spans="1:13" s="38" customFormat="1" ht="14.25" customHeight="1">
      <c r="A107" s="50">
        <v>17</v>
      </c>
      <c r="B107" s="36" t="s">
        <v>184</v>
      </c>
      <c r="C107" s="35">
        <v>1</v>
      </c>
      <c r="D107" s="36">
        <v>24.313255999999999</v>
      </c>
      <c r="E107" s="35">
        <v>0</v>
      </c>
      <c r="F107" s="36">
        <v>0</v>
      </c>
      <c r="G107" s="35">
        <v>0</v>
      </c>
      <c r="H107" s="36">
        <v>0</v>
      </c>
      <c r="I107" s="37">
        <f>D107+F107+H107</f>
        <v>24.313255999999999</v>
      </c>
    </row>
    <row r="108" spans="1:13" s="38" customFormat="1" ht="14.25" customHeight="1">
      <c r="A108" s="50">
        <v>18</v>
      </c>
      <c r="B108" s="36" t="s">
        <v>161</v>
      </c>
      <c r="C108" s="35">
        <v>6</v>
      </c>
      <c r="D108" s="36">
        <v>16.754999999999999</v>
      </c>
      <c r="E108" s="35">
        <v>4</v>
      </c>
      <c r="F108" s="36">
        <v>6.6529309999999997</v>
      </c>
      <c r="G108" s="35">
        <v>2</v>
      </c>
      <c r="H108" s="36">
        <v>9.0554999999999997E-2</v>
      </c>
      <c r="I108" s="37">
        <f>D108+F108+H108</f>
        <v>23.498485999999996</v>
      </c>
    </row>
    <row r="109" spans="1:13" s="38" customFormat="1" ht="14.25" customHeight="1">
      <c r="A109" s="50">
        <v>19</v>
      </c>
      <c r="B109" s="36" t="s">
        <v>169</v>
      </c>
      <c r="C109" s="35">
        <v>2</v>
      </c>
      <c r="D109" s="36">
        <v>14.8</v>
      </c>
      <c r="E109" s="35">
        <v>0</v>
      </c>
      <c r="F109" s="36">
        <v>0</v>
      </c>
      <c r="G109" s="35">
        <v>0</v>
      </c>
      <c r="H109" s="36">
        <v>0</v>
      </c>
      <c r="I109" s="37">
        <f>D109+F109+H109</f>
        <v>14.8</v>
      </c>
    </row>
    <row r="110" spans="1:13" s="38" customFormat="1" ht="14.25" customHeight="1">
      <c r="A110" s="50">
        <v>20</v>
      </c>
      <c r="B110" s="36" t="s">
        <v>167</v>
      </c>
      <c r="C110" s="35">
        <v>1</v>
      </c>
      <c r="D110" s="36">
        <v>4.7</v>
      </c>
      <c r="E110" s="35">
        <v>2</v>
      </c>
      <c r="F110" s="36">
        <v>8.5</v>
      </c>
      <c r="G110" s="35">
        <v>1</v>
      </c>
      <c r="H110" s="36">
        <v>1.28145595</v>
      </c>
      <c r="I110" s="37">
        <f>D110+F110+H110</f>
        <v>14.481455949999999</v>
      </c>
    </row>
    <row r="111" spans="1:13" s="38" customFormat="1" ht="14.25" customHeight="1">
      <c r="A111" s="50">
        <v>21</v>
      </c>
      <c r="B111" s="36" t="s">
        <v>160</v>
      </c>
      <c r="C111" s="35">
        <v>17</v>
      </c>
      <c r="D111" s="36">
        <v>2.6327559599999999</v>
      </c>
      <c r="E111" s="35">
        <v>4</v>
      </c>
      <c r="F111" s="36">
        <v>6.84483</v>
      </c>
      <c r="G111" s="35">
        <v>7</v>
      </c>
      <c r="H111" s="36">
        <v>0.60852121000000003</v>
      </c>
      <c r="I111" s="37">
        <f>D111+F111+H111</f>
        <v>10.086107169999998</v>
      </c>
    </row>
    <row r="112" spans="1:13" s="38" customFormat="1" ht="14.25" customHeight="1">
      <c r="A112" s="50">
        <v>22</v>
      </c>
      <c r="B112" s="36" t="s">
        <v>188</v>
      </c>
      <c r="C112" s="35">
        <v>0</v>
      </c>
      <c r="D112" s="36">
        <v>0</v>
      </c>
      <c r="E112" s="35">
        <v>0</v>
      </c>
      <c r="F112" s="36">
        <v>0</v>
      </c>
      <c r="G112" s="35">
        <v>2</v>
      </c>
      <c r="H112" s="36">
        <v>7.3177562199999997</v>
      </c>
      <c r="I112" s="37">
        <f>D112+F112+H112</f>
        <v>7.3177562199999997</v>
      </c>
    </row>
    <row r="113" spans="1:9" s="38" customFormat="1" ht="14.25" customHeight="1">
      <c r="A113" s="50">
        <v>23</v>
      </c>
      <c r="B113" s="36" t="s">
        <v>165</v>
      </c>
      <c r="C113" s="35">
        <v>1</v>
      </c>
      <c r="D113" s="36">
        <v>4</v>
      </c>
      <c r="E113" s="35">
        <v>0</v>
      </c>
      <c r="F113" s="36">
        <v>0</v>
      </c>
      <c r="G113" s="35">
        <v>0</v>
      </c>
      <c r="H113" s="36">
        <v>0</v>
      </c>
      <c r="I113" s="37">
        <f>D113+F113+H113</f>
        <v>4</v>
      </c>
    </row>
    <row r="114" spans="1:9" s="38" customFormat="1" ht="14.25" customHeight="1">
      <c r="A114" s="50">
        <v>24</v>
      </c>
      <c r="B114" s="36" t="s">
        <v>180</v>
      </c>
      <c r="C114" s="35">
        <v>1</v>
      </c>
      <c r="D114" s="36">
        <v>3.5</v>
      </c>
      <c r="E114" s="35">
        <v>0</v>
      </c>
      <c r="F114" s="36">
        <v>0</v>
      </c>
      <c r="G114" s="35">
        <v>1</v>
      </c>
      <c r="H114" s="36">
        <v>0.25413000000000002</v>
      </c>
      <c r="I114" s="37">
        <f>D114+F114+H114</f>
        <v>3.75413</v>
      </c>
    </row>
    <row r="115" spans="1:9" s="38" customFormat="1" ht="14.25" customHeight="1">
      <c r="A115" s="50">
        <v>25</v>
      </c>
      <c r="B115" s="36" t="s">
        <v>171</v>
      </c>
      <c r="C115" s="35">
        <v>0</v>
      </c>
      <c r="D115" s="36">
        <v>0</v>
      </c>
      <c r="E115" s="35">
        <v>1</v>
      </c>
      <c r="F115" s="36">
        <v>3</v>
      </c>
      <c r="G115" s="35">
        <v>0</v>
      </c>
      <c r="H115" s="36">
        <v>0</v>
      </c>
      <c r="I115" s="37">
        <f>D115+F115+H115</f>
        <v>3</v>
      </c>
    </row>
    <row r="116" spans="1:9" s="38" customFormat="1" ht="14.25" customHeight="1">
      <c r="A116" s="50">
        <v>26</v>
      </c>
      <c r="B116" s="36" t="s">
        <v>164</v>
      </c>
      <c r="C116" s="35">
        <v>0</v>
      </c>
      <c r="D116" s="36">
        <v>0</v>
      </c>
      <c r="E116" s="35">
        <v>1</v>
      </c>
      <c r="F116" s="36">
        <v>2.8923320000000001</v>
      </c>
      <c r="G116" s="35">
        <v>0</v>
      </c>
      <c r="H116" s="36">
        <v>0</v>
      </c>
      <c r="I116" s="37">
        <f>D116+F116+H116</f>
        <v>2.8923320000000001</v>
      </c>
    </row>
    <row r="117" spans="1:9" s="38" customFormat="1" ht="14.25" customHeight="1">
      <c r="A117" s="50">
        <v>27</v>
      </c>
      <c r="B117" s="36" t="s">
        <v>178</v>
      </c>
      <c r="C117" s="35">
        <v>0</v>
      </c>
      <c r="D117" s="36">
        <v>0</v>
      </c>
      <c r="E117" s="35">
        <v>3</v>
      </c>
      <c r="F117" s="36">
        <v>2.1816909999999998</v>
      </c>
      <c r="G117" s="35">
        <v>0</v>
      </c>
      <c r="H117" s="36">
        <v>0</v>
      </c>
      <c r="I117" s="37">
        <f>D117+F117+H117</f>
        <v>2.1816909999999998</v>
      </c>
    </row>
    <row r="118" spans="1:9" s="38" customFormat="1" ht="14.25" customHeight="1">
      <c r="A118" s="50">
        <v>28</v>
      </c>
      <c r="B118" s="36" t="s">
        <v>190</v>
      </c>
      <c r="C118" s="35">
        <v>1</v>
      </c>
      <c r="D118" s="36">
        <v>1.65</v>
      </c>
      <c r="E118" s="35">
        <v>0</v>
      </c>
      <c r="F118" s="36">
        <v>0</v>
      </c>
      <c r="G118" s="35">
        <v>0</v>
      </c>
      <c r="H118" s="36">
        <v>0</v>
      </c>
      <c r="I118" s="37">
        <f>D118+F118+H118</f>
        <v>1.65</v>
      </c>
    </row>
    <row r="119" spans="1:9" s="38" customFormat="1" ht="14.25" customHeight="1">
      <c r="A119" s="50">
        <v>29</v>
      </c>
      <c r="B119" s="36" t="s">
        <v>168</v>
      </c>
      <c r="C119" s="35">
        <v>2</v>
      </c>
      <c r="D119" s="36">
        <v>1.08</v>
      </c>
      <c r="E119" s="35">
        <v>0</v>
      </c>
      <c r="F119" s="36">
        <v>0</v>
      </c>
      <c r="G119" s="35">
        <v>0</v>
      </c>
      <c r="H119" s="36">
        <v>0</v>
      </c>
      <c r="I119" s="37">
        <f>D119+F119+H119</f>
        <v>1.08</v>
      </c>
    </row>
    <row r="120" spans="1:9" s="38" customFormat="1" ht="14.25" customHeight="1">
      <c r="A120" s="50">
        <v>30</v>
      </c>
      <c r="B120" s="51" t="s">
        <v>185</v>
      </c>
      <c r="C120" s="35">
        <v>0</v>
      </c>
      <c r="D120" s="36">
        <v>0</v>
      </c>
      <c r="E120" s="35">
        <v>0</v>
      </c>
      <c r="F120" s="36">
        <v>0</v>
      </c>
      <c r="G120" s="35">
        <v>13</v>
      </c>
      <c r="H120" s="36">
        <v>0.85835437000000003</v>
      </c>
      <c r="I120" s="37">
        <f>D120+F120+H120</f>
        <v>0.85835437000000003</v>
      </c>
    </row>
    <row r="121" spans="1:9" s="38" customFormat="1" ht="14.25" customHeight="1">
      <c r="A121" s="50">
        <v>31</v>
      </c>
      <c r="B121" s="36" t="s">
        <v>183</v>
      </c>
      <c r="C121" s="35">
        <v>0</v>
      </c>
      <c r="D121" s="36">
        <v>0</v>
      </c>
      <c r="E121" s="35">
        <v>0</v>
      </c>
      <c r="F121" s="36">
        <v>0</v>
      </c>
      <c r="G121" s="35">
        <v>1</v>
      </c>
      <c r="H121" s="36">
        <v>0.35397271999999996</v>
      </c>
      <c r="I121" s="37">
        <f>D121+F121+H121</f>
        <v>0.35397271999999996</v>
      </c>
    </row>
    <row r="122" spans="1:9" s="38" customFormat="1" ht="14.25" customHeight="1">
      <c r="A122" s="50">
        <v>32</v>
      </c>
      <c r="B122" s="51" t="s">
        <v>179</v>
      </c>
      <c r="C122" s="35">
        <v>1</v>
      </c>
      <c r="D122" s="36">
        <v>0.35</v>
      </c>
      <c r="E122" s="35">
        <v>0</v>
      </c>
      <c r="F122" s="36">
        <v>0</v>
      </c>
      <c r="G122" s="35">
        <v>0</v>
      </c>
      <c r="H122" s="36">
        <v>0</v>
      </c>
      <c r="I122" s="37">
        <f>D122+F122+H122</f>
        <v>0.35</v>
      </c>
    </row>
    <row r="123" spans="1:9" s="38" customFormat="1" ht="14.25" customHeight="1">
      <c r="A123" s="50">
        <v>33</v>
      </c>
      <c r="B123" s="36" t="s">
        <v>264</v>
      </c>
      <c r="C123" s="35">
        <v>0</v>
      </c>
      <c r="D123" s="36">
        <v>0</v>
      </c>
      <c r="E123" s="35">
        <v>1</v>
      </c>
      <c r="F123" s="36">
        <v>0.3</v>
      </c>
      <c r="G123" s="35">
        <v>0</v>
      </c>
      <c r="H123" s="36">
        <v>0</v>
      </c>
      <c r="I123" s="37">
        <f>D123+F123+H123</f>
        <v>0.3</v>
      </c>
    </row>
    <row r="124" spans="1:9" s="38" customFormat="1" ht="14.25" customHeight="1">
      <c r="A124" s="50">
        <v>34</v>
      </c>
      <c r="B124" s="36" t="s">
        <v>163</v>
      </c>
      <c r="C124" s="35">
        <v>0</v>
      </c>
      <c r="D124" s="36">
        <v>0</v>
      </c>
      <c r="E124" s="35">
        <v>0</v>
      </c>
      <c r="F124" s="36">
        <v>0</v>
      </c>
      <c r="G124" s="35">
        <v>1</v>
      </c>
      <c r="H124" s="36">
        <v>0.20416500000000001</v>
      </c>
      <c r="I124" s="37">
        <f>D124+F124+H124</f>
        <v>0.20416500000000001</v>
      </c>
    </row>
    <row r="125" spans="1:9" s="38" customFormat="1" ht="14.25" customHeight="1">
      <c r="A125" s="50">
        <v>35</v>
      </c>
      <c r="B125" s="36" t="s">
        <v>175</v>
      </c>
      <c r="C125" s="35">
        <v>0</v>
      </c>
      <c r="D125" s="36">
        <v>0</v>
      </c>
      <c r="E125" s="35">
        <v>0</v>
      </c>
      <c r="F125" s="36">
        <v>0</v>
      </c>
      <c r="G125" s="35">
        <v>1</v>
      </c>
      <c r="H125" s="36">
        <v>0.17019999999999999</v>
      </c>
      <c r="I125" s="37">
        <f>D125+F125+H125</f>
        <v>0.17019999999999999</v>
      </c>
    </row>
    <row r="126" spans="1:9" s="38" customFormat="1" ht="14.25" customHeight="1">
      <c r="A126" s="50">
        <v>36</v>
      </c>
      <c r="B126" s="36" t="s">
        <v>166</v>
      </c>
      <c r="C126" s="35">
        <v>0</v>
      </c>
      <c r="D126" s="36">
        <v>0</v>
      </c>
      <c r="E126" s="35">
        <v>0</v>
      </c>
      <c r="F126" s="36">
        <v>0</v>
      </c>
      <c r="G126" s="35">
        <v>3</v>
      </c>
      <c r="H126" s="36">
        <v>9.1725630000000002E-2</v>
      </c>
      <c r="I126" s="37">
        <f>D126+F126+H126</f>
        <v>9.1725630000000002E-2</v>
      </c>
    </row>
    <row r="127" spans="1:9" s="38" customFormat="1" ht="14.25" customHeight="1">
      <c r="A127" s="50">
        <v>37</v>
      </c>
      <c r="B127" s="51" t="s">
        <v>187</v>
      </c>
      <c r="C127" s="35">
        <v>0</v>
      </c>
      <c r="D127" s="36">
        <v>0</v>
      </c>
      <c r="E127" s="35">
        <v>0</v>
      </c>
      <c r="F127" s="36">
        <v>0</v>
      </c>
      <c r="G127" s="35">
        <v>1</v>
      </c>
      <c r="H127" s="36">
        <v>4.2276000000000001E-2</v>
      </c>
      <c r="I127" s="37">
        <f>D127+F127+H127</f>
        <v>4.2276000000000001E-2</v>
      </c>
    </row>
    <row r="128" spans="1:9" s="38" customFormat="1" ht="14.25" customHeight="1">
      <c r="A128" s="50">
        <v>38</v>
      </c>
      <c r="B128" s="36" t="s">
        <v>173</v>
      </c>
      <c r="C128" s="35">
        <v>0</v>
      </c>
      <c r="D128" s="36">
        <v>0</v>
      </c>
      <c r="E128" s="35">
        <v>0</v>
      </c>
      <c r="F128" s="36">
        <v>0</v>
      </c>
      <c r="G128" s="35">
        <v>1</v>
      </c>
      <c r="H128" s="36">
        <v>8.4598799999999995E-3</v>
      </c>
      <c r="I128" s="37">
        <f>D128+F128+H128</f>
        <v>8.4598799999999995E-3</v>
      </c>
    </row>
    <row r="129" spans="1:9" s="38" customFormat="1" ht="14.25" customHeight="1">
      <c r="A129" s="50">
        <v>39</v>
      </c>
      <c r="B129" s="36" t="s">
        <v>182</v>
      </c>
      <c r="C129" s="35">
        <v>0</v>
      </c>
      <c r="D129" s="36">
        <v>0</v>
      </c>
      <c r="E129" s="35">
        <v>0</v>
      </c>
      <c r="F129" s="36">
        <v>0</v>
      </c>
      <c r="G129" s="35">
        <v>1</v>
      </c>
      <c r="H129" s="112">
        <v>4.2367500000000001E-3</v>
      </c>
      <c r="I129" s="113">
        <f>D129+F129+H129</f>
        <v>4.2367500000000001E-3</v>
      </c>
    </row>
    <row r="130" spans="1:9" s="43" customFormat="1" ht="12.75">
      <c r="A130" s="119" t="s">
        <v>62</v>
      </c>
      <c r="B130" s="120"/>
      <c r="C130" s="56">
        <f>SUM(C91:C129)</f>
        <v>261</v>
      </c>
      <c r="D130" s="57">
        <f>SUM(D91:D129)</f>
        <v>1764.1406169099998</v>
      </c>
      <c r="E130" s="56">
        <f>SUM(E91:E129)</f>
        <v>133</v>
      </c>
      <c r="F130" s="57">
        <f>SUM(F91:F129)</f>
        <v>535.35032283984367</v>
      </c>
      <c r="G130" s="56">
        <f>SUM(G91:G129)</f>
        <v>440</v>
      </c>
      <c r="H130" s="57">
        <f>SUM(H91:H129)</f>
        <v>797.87088627000003</v>
      </c>
      <c r="I130" s="58">
        <f>SUM(I91:I129)</f>
        <v>3097.3618260198446</v>
      </c>
    </row>
  </sheetData>
  <autoFilter ref="A8:L130" xr:uid="{00000000-0009-0000-0000-000001000000}"/>
  <sortState xmlns:xlrd2="http://schemas.microsoft.com/office/spreadsheetml/2017/richdata2" ref="B91:I129">
    <sortCondition descending="1" ref="I91:I129"/>
  </sortState>
  <mergeCells count="10">
    <mergeCell ref="A1:I1"/>
    <mergeCell ref="A130:B130"/>
    <mergeCell ref="A5:I5"/>
    <mergeCell ref="A6:I6"/>
    <mergeCell ref="A26:B26"/>
    <mergeCell ref="A28:I28"/>
    <mergeCell ref="A29:I29"/>
    <mergeCell ref="A83:B83"/>
    <mergeCell ref="A87:I87"/>
    <mergeCell ref="A88:I88"/>
  </mergeCells>
  <conditionalFormatting sqref="B87">
    <cfRule type="duplicateValues" dxfId="9" priority="5" stopIfTrue="1"/>
    <cfRule type="duplicateValues" dxfId="8" priority="6" stopIfTrue="1"/>
  </conditionalFormatting>
  <conditionalFormatting sqref="B1:B1048576">
    <cfRule type="duplicateValues" dxfId="7" priority="1"/>
  </conditionalFormatting>
  <conditionalFormatting sqref="B32:B82">
    <cfRule type="duplicateValues" dxfId="6" priority="722" stopIfTrue="1"/>
  </conditionalFormatting>
  <conditionalFormatting sqref="B91:B129">
    <cfRule type="duplicateValues" dxfId="5" priority="733" stopIfTrue="1"/>
  </conditionalFormatting>
  <conditionalFormatting sqref="B89:B65483 B3:B86">
    <cfRule type="duplicateValues" dxfId="4" priority="734" stopIfTrue="1"/>
    <cfRule type="duplicateValues" dxfId="3" priority="735" stopIfTrue="1"/>
  </conditionalFormatting>
  <pageMargins left="0.43307086614173201" right="0.43307086614173201" top="0.77559055099999996" bottom="0.511811024" header="0.15748031496063" footer="0.31496062992126"/>
  <pageSetup paperSize="9" scale="73" fitToHeight="0" orientation="portrait" r:id="rId1"/>
  <headerFooter>
    <oddFooter>Page &amp;P of &amp;N</oddFooter>
  </headerFooter>
  <rowBreaks count="2" manualBreakCount="2">
    <brk id="27" max="8" man="1"/>
    <brk id="8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3"/>
  <sheetViews>
    <sheetView topLeftCell="A20" workbookViewId="0">
      <selection activeCell="B43" sqref="B43"/>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16384" width="9.140625" style="4"/>
  </cols>
  <sheetData>
    <row r="1" spans="1:4">
      <c r="A1" s="127" t="s">
        <v>272</v>
      </c>
      <c r="B1" s="127"/>
      <c r="C1" s="127"/>
      <c r="D1" s="127"/>
    </row>
    <row r="3" spans="1:4" ht="15" customHeight="1">
      <c r="A3" s="130" t="s">
        <v>35</v>
      </c>
      <c r="B3" s="130"/>
      <c r="D3" s="3"/>
    </row>
    <row r="4" spans="1:4" ht="15" customHeight="1"/>
    <row r="5" spans="1:4" ht="15.75" customHeight="1">
      <c r="A5" s="129" t="s">
        <v>278</v>
      </c>
      <c r="B5" s="129"/>
      <c r="C5" s="129"/>
      <c r="D5" s="129"/>
    </row>
    <row r="6" spans="1:4" ht="15" customHeight="1">
      <c r="A6" s="131" t="s">
        <v>298</v>
      </c>
      <c r="B6" s="131"/>
      <c r="C6" s="131"/>
      <c r="D6" s="131"/>
    </row>
    <row r="7" spans="1:4" ht="15.75" customHeight="1"/>
    <row r="8" spans="1:4" ht="47.25" customHeight="1">
      <c r="A8" s="6" t="s">
        <v>201</v>
      </c>
      <c r="B8" s="7" t="s">
        <v>202</v>
      </c>
      <c r="C8" s="8" t="s">
        <v>203</v>
      </c>
      <c r="D8" s="9" t="s">
        <v>204</v>
      </c>
    </row>
    <row r="9" spans="1:4" ht="18" customHeight="1">
      <c r="A9" s="19">
        <v>1</v>
      </c>
      <c r="B9" s="10" t="s">
        <v>45</v>
      </c>
      <c r="C9" s="11">
        <v>16041</v>
      </c>
      <c r="D9" s="12">
        <v>262877.55059289001</v>
      </c>
    </row>
    <row r="10" spans="1:4" ht="18" customHeight="1">
      <c r="A10" s="19">
        <v>2</v>
      </c>
      <c r="B10" s="10" t="s">
        <v>47</v>
      </c>
      <c r="C10" s="11">
        <v>1083</v>
      </c>
      <c r="D10" s="12">
        <v>66460.953414449992</v>
      </c>
    </row>
    <row r="11" spans="1:4" ht="18" customHeight="1">
      <c r="A11" s="19">
        <v>3</v>
      </c>
      <c r="B11" s="10" t="s">
        <v>44</v>
      </c>
      <c r="C11" s="11">
        <v>184</v>
      </c>
      <c r="D11" s="12">
        <v>38313.316448999998</v>
      </c>
    </row>
    <row r="12" spans="1:4" ht="18" customHeight="1">
      <c r="A12" s="19">
        <v>4</v>
      </c>
      <c r="B12" s="10" t="s">
        <v>49</v>
      </c>
      <c r="C12" s="11">
        <v>937</v>
      </c>
      <c r="D12" s="12">
        <v>12680.53321938</v>
      </c>
    </row>
    <row r="13" spans="1:4" ht="18" customHeight="1">
      <c r="A13" s="19">
        <v>5</v>
      </c>
      <c r="B13" s="10" t="s">
        <v>52</v>
      </c>
      <c r="C13" s="11">
        <v>1794</v>
      </c>
      <c r="D13" s="12">
        <v>11051.932084049999</v>
      </c>
    </row>
    <row r="14" spans="1:4" ht="18" customHeight="1">
      <c r="A14" s="19">
        <v>6</v>
      </c>
      <c r="B14" s="10" t="s">
        <v>46</v>
      </c>
      <c r="C14" s="11">
        <v>6220</v>
      </c>
      <c r="D14" s="12">
        <v>10403.468047789998</v>
      </c>
    </row>
    <row r="15" spans="1:4" ht="18" customHeight="1">
      <c r="A15" s="19">
        <v>7</v>
      </c>
      <c r="B15" s="10" t="s">
        <v>50</v>
      </c>
      <c r="C15" s="11">
        <v>997</v>
      </c>
      <c r="D15" s="12">
        <v>6301.9934526299994</v>
      </c>
    </row>
    <row r="16" spans="1:4" ht="18" customHeight="1">
      <c r="A16" s="19">
        <v>8</v>
      </c>
      <c r="B16" s="10" t="s">
        <v>48</v>
      </c>
      <c r="C16" s="11">
        <v>4173</v>
      </c>
      <c r="D16" s="12">
        <v>4982.10907692</v>
      </c>
    </row>
    <row r="17" spans="1:4" ht="18" customHeight="1">
      <c r="A17" s="19">
        <v>9</v>
      </c>
      <c r="B17" s="10" t="s">
        <v>54</v>
      </c>
      <c r="C17" s="11">
        <v>2725</v>
      </c>
      <c r="D17" s="12">
        <v>4951.0865199899999</v>
      </c>
    </row>
    <row r="18" spans="1:4" ht="18" customHeight="1">
      <c r="A18" s="19">
        <v>10</v>
      </c>
      <c r="B18" s="10" t="s">
        <v>59</v>
      </c>
      <c r="C18" s="11">
        <v>108</v>
      </c>
      <c r="D18" s="12">
        <v>4894.5726729999997</v>
      </c>
    </row>
    <row r="19" spans="1:4" ht="18" customHeight="1">
      <c r="A19" s="19">
        <v>11</v>
      </c>
      <c r="B19" s="10" t="s">
        <v>55</v>
      </c>
      <c r="C19" s="11">
        <v>635</v>
      </c>
      <c r="D19" s="12">
        <v>4591.5607295200007</v>
      </c>
    </row>
    <row r="20" spans="1:4" ht="18" customHeight="1">
      <c r="A20" s="19">
        <v>12</v>
      </c>
      <c r="B20" s="10" t="s">
        <v>53</v>
      </c>
      <c r="C20" s="11">
        <v>529</v>
      </c>
      <c r="D20" s="12">
        <v>3861.6583101900001</v>
      </c>
    </row>
    <row r="21" spans="1:4" ht="18" customHeight="1">
      <c r="A21" s="19">
        <v>13</v>
      </c>
      <c r="B21" s="10" t="s">
        <v>60</v>
      </c>
      <c r="C21" s="11">
        <v>140</v>
      </c>
      <c r="D21" s="12">
        <v>3418.6031149999999</v>
      </c>
    </row>
    <row r="22" spans="1:4" ht="18" customHeight="1">
      <c r="A22" s="19">
        <v>14</v>
      </c>
      <c r="B22" s="10" t="s">
        <v>57</v>
      </c>
      <c r="C22" s="11">
        <v>83</v>
      </c>
      <c r="D22" s="12">
        <v>3042.465209</v>
      </c>
    </row>
    <row r="23" spans="1:4" ht="18" customHeight="1">
      <c r="A23" s="19">
        <v>15</v>
      </c>
      <c r="B23" s="10" t="s">
        <v>58</v>
      </c>
      <c r="C23" s="11">
        <v>154</v>
      </c>
      <c r="D23" s="12">
        <v>1753.79048074</v>
      </c>
    </row>
    <row r="24" spans="1:4" ht="18" customHeight="1">
      <c r="A24" s="19">
        <v>16</v>
      </c>
      <c r="B24" s="10" t="s">
        <v>56</v>
      </c>
      <c r="C24" s="11">
        <v>568</v>
      </c>
      <c r="D24" s="12">
        <v>1036.1571954999999</v>
      </c>
    </row>
    <row r="25" spans="1:4" ht="18" customHeight="1">
      <c r="A25" s="19">
        <v>17</v>
      </c>
      <c r="B25" s="10" t="s">
        <v>51</v>
      </c>
      <c r="C25" s="11">
        <v>87</v>
      </c>
      <c r="D25" s="12">
        <v>944.92397300000005</v>
      </c>
    </row>
    <row r="26" spans="1:4" ht="18" customHeight="1">
      <c r="A26" s="19">
        <v>18</v>
      </c>
      <c r="B26" s="10" t="s">
        <v>61</v>
      </c>
      <c r="C26" s="11">
        <v>146</v>
      </c>
      <c r="D26" s="12">
        <v>724.14861099999996</v>
      </c>
    </row>
    <row r="27" spans="1:4">
      <c r="A27" s="19">
        <v>19</v>
      </c>
      <c r="B27" s="10" t="s">
        <v>205</v>
      </c>
      <c r="C27" s="11">
        <v>7</v>
      </c>
      <c r="D27" s="12">
        <v>11.071044000000001</v>
      </c>
    </row>
    <row r="28" spans="1:4" ht="17.25" customHeight="1">
      <c r="A28" s="128" t="s">
        <v>206</v>
      </c>
      <c r="B28" s="128"/>
      <c r="C28" s="13">
        <f>SUM(C9:C27)</f>
        <v>36611</v>
      </c>
      <c r="D28" s="14">
        <f>SUM(D9:D27)</f>
        <v>442301.89419804997</v>
      </c>
    </row>
    <row r="29" spans="1:4" ht="15.75" customHeight="1"/>
    <row r="30" spans="1:4" ht="12.75" customHeight="1"/>
    <row r="31" spans="1:4" ht="12.75" customHeight="1"/>
    <row r="32" spans="1:4" ht="12.75" customHeight="1"/>
    <row r="33" spans="1:4" ht="12.75" customHeight="1"/>
    <row r="34" spans="1:4" ht="24" customHeight="1">
      <c r="A34" s="129" t="s">
        <v>279</v>
      </c>
      <c r="B34" s="129"/>
      <c r="C34" s="129"/>
      <c r="D34" s="129"/>
    </row>
    <row r="35" spans="1:4" ht="12" customHeight="1">
      <c r="A35" s="132" t="str">
        <f>A6</f>
        <v>(Lũy kế các dự án còn hiệu lực đến ngày 20/02/2023)</v>
      </c>
      <c r="B35" s="132"/>
      <c r="C35" s="132"/>
      <c r="D35" s="132"/>
    </row>
    <row r="36" spans="1:4" ht="15.75" customHeight="1"/>
    <row r="37" spans="1:4" ht="47.25">
      <c r="A37" s="6" t="s">
        <v>201</v>
      </c>
      <c r="B37" s="7" t="s">
        <v>207</v>
      </c>
      <c r="C37" s="8" t="s">
        <v>203</v>
      </c>
      <c r="D37" s="9" t="s">
        <v>208</v>
      </c>
    </row>
    <row r="38" spans="1:4" ht="18" customHeight="1">
      <c r="A38" s="19">
        <v>1</v>
      </c>
      <c r="B38" s="10" t="s">
        <v>67</v>
      </c>
      <c r="C38" s="11">
        <v>9585</v>
      </c>
      <c r="D38" s="12">
        <v>81333.621036060023</v>
      </c>
    </row>
    <row r="39" spans="1:4" ht="18" customHeight="1">
      <c r="A39" s="19">
        <v>2</v>
      </c>
      <c r="B39" s="10" t="s">
        <v>64</v>
      </c>
      <c r="C39" s="11">
        <v>3154</v>
      </c>
      <c r="D39" s="12">
        <v>72073.739297660024</v>
      </c>
    </row>
    <row r="40" spans="1:4" ht="18" customHeight="1">
      <c r="A40" s="19">
        <v>3</v>
      </c>
      <c r="B40" s="10" t="s">
        <v>66</v>
      </c>
      <c r="C40" s="11">
        <v>5011</v>
      </c>
      <c r="D40" s="12">
        <v>69252.402648200019</v>
      </c>
    </row>
    <row r="41" spans="1:4" ht="18" customHeight="1">
      <c r="A41" s="19">
        <v>4</v>
      </c>
      <c r="B41" s="10" t="s">
        <v>68</v>
      </c>
      <c r="C41" s="11">
        <v>2924</v>
      </c>
      <c r="D41" s="12">
        <v>36824.292812620006</v>
      </c>
    </row>
    <row r="42" spans="1:4" ht="18" customHeight="1">
      <c r="A42" s="19">
        <v>5</v>
      </c>
      <c r="B42" s="10" t="s">
        <v>69</v>
      </c>
      <c r="C42" s="11">
        <v>2183</v>
      </c>
      <c r="D42" s="12">
        <v>29624.396735309998</v>
      </c>
    </row>
    <row r="43" spans="1:4" ht="18" customHeight="1">
      <c r="A43" s="19">
        <v>6</v>
      </c>
      <c r="B43" s="10" t="s">
        <v>65</v>
      </c>
      <c r="C43" s="11">
        <v>3617</v>
      </c>
      <c r="D43" s="12">
        <v>23669.742822839995</v>
      </c>
    </row>
    <row r="44" spans="1:4" ht="18" customHeight="1">
      <c r="A44" s="19">
        <v>7</v>
      </c>
      <c r="B44" s="20" t="s">
        <v>70</v>
      </c>
      <c r="C44" s="11">
        <v>896</v>
      </c>
      <c r="D44" s="12">
        <v>22677.097055070004</v>
      </c>
    </row>
    <row r="45" spans="1:4" ht="18" customHeight="1">
      <c r="A45" s="19">
        <v>8</v>
      </c>
      <c r="B45" s="10" t="s">
        <v>73</v>
      </c>
      <c r="C45" s="11">
        <v>415</v>
      </c>
      <c r="D45" s="12">
        <v>13853.82525432</v>
      </c>
    </row>
    <row r="46" spans="1:4" ht="18" customHeight="1">
      <c r="A46" s="19">
        <v>9</v>
      </c>
      <c r="B46" s="10" t="s">
        <v>76</v>
      </c>
      <c r="C46" s="11">
        <v>687</v>
      </c>
      <c r="D46" s="12">
        <v>13133.483346890001</v>
      </c>
    </row>
    <row r="47" spans="1:4" ht="18" customHeight="1">
      <c r="A47" s="19">
        <v>10</v>
      </c>
      <c r="B47" s="10" t="s">
        <v>71</v>
      </c>
      <c r="C47" s="11">
        <v>710</v>
      </c>
      <c r="D47" s="12">
        <v>13083.779244830001</v>
      </c>
    </row>
    <row r="48" spans="1:4" ht="18" customHeight="1">
      <c r="A48" s="19">
        <v>11</v>
      </c>
      <c r="B48" s="10" t="s">
        <v>75</v>
      </c>
      <c r="C48" s="11">
        <v>1223</v>
      </c>
      <c r="D48" s="12">
        <v>11421.836640099998</v>
      </c>
    </row>
    <row r="49" spans="1:4" ht="18" customHeight="1">
      <c r="A49" s="19">
        <v>12</v>
      </c>
      <c r="B49" s="10" t="s">
        <v>79</v>
      </c>
      <c r="C49" s="11">
        <v>427</v>
      </c>
      <c r="D49" s="12">
        <v>9457.6734517599998</v>
      </c>
    </row>
    <row r="50" spans="1:4" ht="18" customHeight="1">
      <c r="A50" s="19">
        <v>13</v>
      </c>
      <c r="B50" s="10" t="s">
        <v>81</v>
      </c>
      <c r="C50" s="11">
        <v>129</v>
      </c>
      <c r="D50" s="12">
        <v>6608.3361080000004</v>
      </c>
    </row>
    <row r="51" spans="1:4" ht="18" customHeight="1">
      <c r="A51" s="19">
        <v>14</v>
      </c>
      <c r="B51" s="10" t="s">
        <v>83</v>
      </c>
      <c r="C51" s="11">
        <v>245</v>
      </c>
      <c r="D51" s="12">
        <v>4819.2215908299995</v>
      </c>
    </row>
    <row r="52" spans="1:4" ht="18" customHeight="1">
      <c r="A52" s="19">
        <v>15</v>
      </c>
      <c r="B52" s="10" t="s">
        <v>74</v>
      </c>
      <c r="C52" s="11">
        <v>511</v>
      </c>
      <c r="D52" s="12">
        <v>4249.1331883100002</v>
      </c>
    </row>
    <row r="53" spans="1:4" ht="18" customHeight="1">
      <c r="A53" s="19">
        <v>16</v>
      </c>
      <c r="B53" s="10" t="s">
        <v>78</v>
      </c>
      <c r="C53" s="11">
        <v>664</v>
      </c>
      <c r="D53" s="12">
        <v>3787.5367860000001</v>
      </c>
    </row>
    <row r="54" spans="1:4" ht="18" customHeight="1">
      <c r="A54" s="19">
        <v>17</v>
      </c>
      <c r="B54" s="10" t="s">
        <v>85</v>
      </c>
      <c r="C54" s="11">
        <v>61</v>
      </c>
      <c r="D54" s="12">
        <v>2623.3178499999999</v>
      </c>
    </row>
    <row r="55" spans="1:4" ht="18" customHeight="1">
      <c r="A55" s="19">
        <v>18</v>
      </c>
      <c r="B55" s="10" t="s">
        <v>84</v>
      </c>
      <c r="C55" s="11">
        <v>443</v>
      </c>
      <c r="D55" s="12">
        <v>2359.2413952300003</v>
      </c>
    </row>
    <row r="56" spans="1:4" ht="18" customHeight="1">
      <c r="A56" s="19">
        <v>19</v>
      </c>
      <c r="B56" s="10" t="s">
        <v>82</v>
      </c>
      <c r="C56" s="11">
        <v>289</v>
      </c>
      <c r="D56" s="12">
        <v>2023.99194132</v>
      </c>
    </row>
    <row r="57" spans="1:4" ht="18" customHeight="1">
      <c r="A57" s="19">
        <v>20</v>
      </c>
      <c r="B57" s="10" t="s">
        <v>77</v>
      </c>
      <c r="C57" s="11">
        <v>590</v>
      </c>
      <c r="D57" s="12">
        <v>1991.4317450000001</v>
      </c>
    </row>
    <row r="58" spans="1:4" ht="18" customHeight="1">
      <c r="A58" s="19">
        <v>21</v>
      </c>
      <c r="B58" s="10" t="s">
        <v>89</v>
      </c>
      <c r="C58" s="11">
        <v>200</v>
      </c>
      <c r="D58" s="12">
        <v>1901.0561657799999</v>
      </c>
    </row>
    <row r="59" spans="1:4" ht="18" customHeight="1">
      <c r="A59" s="19">
        <v>22</v>
      </c>
      <c r="B59" s="10" t="s">
        <v>100</v>
      </c>
      <c r="C59" s="11">
        <v>158</v>
      </c>
      <c r="D59" s="12">
        <v>1811.4902790000001</v>
      </c>
    </row>
    <row r="60" spans="1:4" ht="18" customHeight="1">
      <c r="A60" s="19">
        <v>23</v>
      </c>
      <c r="B60" s="10" t="s">
        <v>105</v>
      </c>
      <c r="C60" s="11">
        <v>87</v>
      </c>
      <c r="D60" s="12">
        <v>1098.4156292999999</v>
      </c>
    </row>
    <row r="61" spans="1:4" ht="18" customHeight="1">
      <c r="A61" s="19">
        <v>24</v>
      </c>
      <c r="B61" s="10" t="s">
        <v>88</v>
      </c>
      <c r="C61" s="11">
        <v>354</v>
      </c>
      <c r="D61" s="12">
        <v>1008.4894206800001</v>
      </c>
    </row>
    <row r="62" spans="1:4" ht="18" customHeight="1">
      <c r="A62" s="19">
        <v>25</v>
      </c>
      <c r="B62" s="10" t="s">
        <v>92</v>
      </c>
      <c r="C62" s="11">
        <v>20</v>
      </c>
      <c r="D62" s="12">
        <v>975.65800000000002</v>
      </c>
    </row>
    <row r="63" spans="1:4" ht="18" customHeight="1">
      <c r="A63" s="19">
        <v>26</v>
      </c>
      <c r="B63" s="10" t="s">
        <v>209</v>
      </c>
      <c r="C63" s="11">
        <v>156</v>
      </c>
      <c r="D63" s="12">
        <v>970.57289800000001</v>
      </c>
    </row>
    <row r="64" spans="1:4" ht="18" customHeight="1">
      <c r="A64" s="19">
        <v>27</v>
      </c>
      <c r="B64" s="10" t="s">
        <v>95</v>
      </c>
      <c r="C64" s="11">
        <v>169</v>
      </c>
      <c r="D64" s="12">
        <v>967.25635746</v>
      </c>
    </row>
    <row r="65" spans="1:4" ht="18" customHeight="1">
      <c r="A65" s="19">
        <v>28</v>
      </c>
      <c r="B65" s="10" t="s">
        <v>101</v>
      </c>
      <c r="C65" s="11">
        <v>34</v>
      </c>
      <c r="D65" s="12">
        <v>791.88496449000002</v>
      </c>
    </row>
    <row r="66" spans="1:4" ht="18" customHeight="1">
      <c r="A66" s="19">
        <v>29</v>
      </c>
      <c r="B66" s="10" t="s">
        <v>117</v>
      </c>
      <c r="C66" s="11">
        <v>102</v>
      </c>
      <c r="D66" s="12">
        <v>679.93451900000002</v>
      </c>
    </row>
    <row r="67" spans="1:4" ht="18" customHeight="1">
      <c r="A67" s="19">
        <v>30</v>
      </c>
      <c r="B67" s="10" t="s">
        <v>115</v>
      </c>
      <c r="C67" s="11">
        <v>111</v>
      </c>
      <c r="D67" s="12">
        <v>641.90258086000006</v>
      </c>
    </row>
    <row r="68" spans="1:4" ht="18" customHeight="1">
      <c r="A68" s="19">
        <v>31</v>
      </c>
      <c r="B68" s="10" t="s">
        <v>94</v>
      </c>
      <c r="C68" s="11">
        <v>91</v>
      </c>
      <c r="D68" s="12">
        <v>607.7990158099999</v>
      </c>
    </row>
    <row r="69" spans="1:4" ht="18" customHeight="1">
      <c r="A69" s="19">
        <v>32</v>
      </c>
      <c r="B69" s="10" t="s">
        <v>211</v>
      </c>
      <c r="C69" s="11">
        <v>13</v>
      </c>
      <c r="D69" s="12">
        <v>587.43466699999999</v>
      </c>
    </row>
    <row r="70" spans="1:4" ht="18" customHeight="1">
      <c r="A70" s="19">
        <v>33</v>
      </c>
      <c r="B70" s="10" t="s">
        <v>121</v>
      </c>
      <c r="C70" s="11">
        <v>26</v>
      </c>
      <c r="D70" s="12">
        <v>469.46792699999997</v>
      </c>
    </row>
    <row r="71" spans="1:4" ht="18" customHeight="1">
      <c r="A71" s="19">
        <v>34</v>
      </c>
      <c r="B71" s="10" t="s">
        <v>103</v>
      </c>
      <c r="C71" s="11">
        <v>141</v>
      </c>
      <c r="D71" s="12">
        <v>453.39365500000002</v>
      </c>
    </row>
    <row r="72" spans="1:4" ht="18" customHeight="1">
      <c r="A72" s="19">
        <v>35</v>
      </c>
      <c r="B72" s="10" t="s">
        <v>210</v>
      </c>
      <c r="C72" s="11">
        <v>61</v>
      </c>
      <c r="D72" s="12">
        <v>429.63775299999998</v>
      </c>
    </row>
    <row r="73" spans="1:4" ht="18" customHeight="1">
      <c r="A73" s="19">
        <v>36</v>
      </c>
      <c r="B73" s="10" t="s">
        <v>72</v>
      </c>
      <c r="C73" s="11">
        <v>29</v>
      </c>
      <c r="D73" s="12">
        <v>422.97416399999997</v>
      </c>
    </row>
    <row r="74" spans="1:4" ht="18" customHeight="1">
      <c r="A74" s="19">
        <v>37</v>
      </c>
      <c r="B74" s="10" t="s">
        <v>87</v>
      </c>
      <c r="C74" s="11">
        <v>20</v>
      </c>
      <c r="D74" s="12">
        <v>318.116829</v>
      </c>
    </row>
    <row r="75" spans="1:4" ht="18" customHeight="1">
      <c r="A75" s="19">
        <v>38</v>
      </c>
      <c r="B75" s="10" t="s">
        <v>86</v>
      </c>
      <c r="C75" s="11">
        <v>36</v>
      </c>
      <c r="D75" s="12">
        <v>303.772603</v>
      </c>
    </row>
    <row r="76" spans="1:4" ht="18" customHeight="1">
      <c r="A76" s="19">
        <v>39</v>
      </c>
      <c r="B76" s="10" t="s">
        <v>112</v>
      </c>
      <c r="C76" s="11">
        <v>51</v>
      </c>
      <c r="D76" s="12">
        <v>210.596431</v>
      </c>
    </row>
    <row r="77" spans="1:4" ht="18" customHeight="1">
      <c r="A77" s="19">
        <v>40</v>
      </c>
      <c r="B77" s="10" t="s">
        <v>124</v>
      </c>
      <c r="C77" s="11">
        <v>18</v>
      </c>
      <c r="D77" s="12">
        <v>193.468389</v>
      </c>
    </row>
    <row r="78" spans="1:4" ht="18" customHeight="1">
      <c r="A78" s="19">
        <v>41</v>
      </c>
      <c r="B78" s="10" t="s">
        <v>212</v>
      </c>
      <c r="C78" s="11">
        <v>54</v>
      </c>
      <c r="D78" s="12">
        <v>193.002623</v>
      </c>
    </row>
    <row r="79" spans="1:4" ht="18" customHeight="1">
      <c r="A79" s="19">
        <v>42</v>
      </c>
      <c r="B79" s="10" t="s">
        <v>80</v>
      </c>
      <c r="C79" s="11">
        <v>24</v>
      </c>
      <c r="D79" s="12">
        <v>180.09</v>
      </c>
    </row>
    <row r="80" spans="1:4" ht="18" customHeight="1">
      <c r="A80" s="19">
        <v>43</v>
      </c>
      <c r="B80" s="10" t="s">
        <v>213</v>
      </c>
      <c r="C80" s="11">
        <v>2</v>
      </c>
      <c r="D80" s="12">
        <v>172</v>
      </c>
    </row>
    <row r="81" spans="1:4" ht="18" customHeight="1">
      <c r="A81" s="19">
        <v>44</v>
      </c>
      <c r="B81" s="10" t="s">
        <v>113</v>
      </c>
      <c r="C81" s="11">
        <v>41</v>
      </c>
      <c r="D81" s="12">
        <v>147.997333</v>
      </c>
    </row>
    <row r="82" spans="1:4" ht="18" customHeight="1">
      <c r="A82" s="19">
        <v>45</v>
      </c>
      <c r="B82" s="10" t="s">
        <v>97</v>
      </c>
      <c r="C82" s="11">
        <v>40</v>
      </c>
      <c r="D82" s="12">
        <v>145.54656700000001</v>
      </c>
    </row>
    <row r="83" spans="1:4" ht="18" customHeight="1">
      <c r="A83" s="19">
        <v>46</v>
      </c>
      <c r="B83" s="10" t="s">
        <v>120</v>
      </c>
      <c r="C83" s="11">
        <v>91</v>
      </c>
      <c r="D83" s="12">
        <v>143.694267</v>
      </c>
    </row>
    <row r="84" spans="1:4" ht="18" customHeight="1">
      <c r="A84" s="19">
        <v>47</v>
      </c>
      <c r="B84" s="10" t="s">
        <v>130</v>
      </c>
      <c r="C84" s="11">
        <v>14</v>
      </c>
      <c r="D84" s="12">
        <v>140.834979</v>
      </c>
    </row>
    <row r="85" spans="1:4" ht="18" customHeight="1">
      <c r="A85" s="19">
        <v>48</v>
      </c>
      <c r="B85" s="10" t="s">
        <v>215</v>
      </c>
      <c r="C85" s="11">
        <v>4</v>
      </c>
      <c r="D85" s="12">
        <v>118.4</v>
      </c>
    </row>
    <row r="86" spans="1:4" ht="18" customHeight="1">
      <c r="A86" s="19">
        <v>49</v>
      </c>
      <c r="B86" s="10" t="s">
        <v>214</v>
      </c>
      <c r="C86" s="11">
        <v>8</v>
      </c>
      <c r="D86" s="12">
        <v>106.313075</v>
      </c>
    </row>
    <row r="87" spans="1:4" ht="18" customHeight="1">
      <c r="A87" s="19">
        <v>50</v>
      </c>
      <c r="B87" s="10" t="s">
        <v>119</v>
      </c>
      <c r="C87" s="11">
        <v>41</v>
      </c>
      <c r="D87" s="12">
        <v>92.383690000000001</v>
      </c>
    </row>
    <row r="88" spans="1:4" ht="18" customHeight="1">
      <c r="A88" s="19">
        <v>51</v>
      </c>
      <c r="B88" s="10" t="s">
        <v>137</v>
      </c>
      <c r="C88" s="11">
        <v>22</v>
      </c>
      <c r="D88" s="12">
        <v>72.281854999999993</v>
      </c>
    </row>
    <row r="89" spans="1:4" ht="18" customHeight="1">
      <c r="A89" s="19">
        <v>52</v>
      </c>
      <c r="B89" s="10" t="s">
        <v>109</v>
      </c>
      <c r="C89" s="11">
        <v>10</v>
      </c>
      <c r="D89" s="12">
        <v>71.108528000000007</v>
      </c>
    </row>
    <row r="90" spans="1:4" ht="18" customHeight="1">
      <c r="A90" s="19">
        <v>53</v>
      </c>
      <c r="B90" s="10" t="s">
        <v>91</v>
      </c>
      <c r="C90" s="11">
        <v>34</v>
      </c>
      <c r="D90" s="12">
        <v>70.904388999999995</v>
      </c>
    </row>
    <row r="91" spans="1:4" ht="18" customHeight="1">
      <c r="A91" s="19">
        <v>54</v>
      </c>
      <c r="B91" s="10" t="s">
        <v>98</v>
      </c>
      <c r="C91" s="11">
        <v>29</v>
      </c>
      <c r="D91" s="12">
        <v>69.431989000000002</v>
      </c>
    </row>
    <row r="92" spans="1:4" ht="18" customHeight="1">
      <c r="A92" s="19">
        <v>55</v>
      </c>
      <c r="B92" s="10" t="s">
        <v>217</v>
      </c>
      <c r="C92" s="11">
        <v>4</v>
      </c>
      <c r="D92" s="12">
        <v>56.703420000000001</v>
      </c>
    </row>
    <row r="93" spans="1:4" ht="18" customHeight="1">
      <c r="A93" s="19">
        <v>56</v>
      </c>
      <c r="B93" s="10" t="s">
        <v>220</v>
      </c>
      <c r="C93" s="11">
        <v>14</v>
      </c>
      <c r="D93" s="12">
        <v>52.49</v>
      </c>
    </row>
    <row r="94" spans="1:4" ht="18" customHeight="1">
      <c r="A94" s="19">
        <v>57</v>
      </c>
      <c r="B94" s="10" t="s">
        <v>218</v>
      </c>
      <c r="C94" s="11">
        <v>5</v>
      </c>
      <c r="D94" s="12">
        <v>48.9</v>
      </c>
    </row>
    <row r="95" spans="1:4" ht="18" customHeight="1">
      <c r="A95" s="19">
        <v>58</v>
      </c>
      <c r="B95" s="10" t="s">
        <v>219</v>
      </c>
      <c r="C95" s="11">
        <v>1</v>
      </c>
      <c r="D95" s="12">
        <v>45</v>
      </c>
    </row>
    <row r="96" spans="1:4" ht="18" customHeight="1">
      <c r="A96" s="19">
        <v>59</v>
      </c>
      <c r="B96" s="10" t="s">
        <v>114</v>
      </c>
      <c r="C96" s="11">
        <v>37</v>
      </c>
      <c r="D96" s="12">
        <v>43.707379000000003</v>
      </c>
    </row>
    <row r="97" spans="1:4" ht="18" customHeight="1">
      <c r="A97" s="19">
        <v>60</v>
      </c>
      <c r="B97" s="10" t="s">
        <v>108</v>
      </c>
      <c r="C97" s="11">
        <v>28</v>
      </c>
      <c r="D97" s="12">
        <v>41.035952000000002</v>
      </c>
    </row>
    <row r="98" spans="1:4" ht="18" customHeight="1">
      <c r="A98" s="19">
        <v>61</v>
      </c>
      <c r="B98" s="10" t="s">
        <v>269</v>
      </c>
      <c r="C98" s="11">
        <v>1</v>
      </c>
      <c r="D98" s="12">
        <v>40.772531999999998</v>
      </c>
    </row>
    <row r="99" spans="1:4" ht="18" customHeight="1">
      <c r="A99" s="19">
        <v>62</v>
      </c>
      <c r="B99" s="10" t="s">
        <v>106</v>
      </c>
      <c r="C99" s="11">
        <v>3</v>
      </c>
      <c r="D99" s="12">
        <v>39.884999999999998</v>
      </c>
    </row>
    <row r="100" spans="1:4" ht="18" customHeight="1">
      <c r="A100" s="19">
        <v>63</v>
      </c>
      <c r="B100" s="10" t="s">
        <v>230</v>
      </c>
      <c r="C100" s="11">
        <v>3</v>
      </c>
      <c r="D100" s="12">
        <v>38.923756210000001</v>
      </c>
    </row>
    <row r="101" spans="1:4" ht="18" customHeight="1">
      <c r="A101" s="19">
        <v>64</v>
      </c>
      <c r="B101" s="10" t="s">
        <v>221</v>
      </c>
      <c r="C101" s="11">
        <v>9</v>
      </c>
      <c r="D101" s="12">
        <v>38.076000000000001</v>
      </c>
    </row>
    <row r="102" spans="1:4" ht="18" customHeight="1">
      <c r="A102" s="19">
        <v>65</v>
      </c>
      <c r="B102" s="10" t="s">
        <v>222</v>
      </c>
      <c r="C102" s="11">
        <v>1</v>
      </c>
      <c r="D102" s="12">
        <v>35</v>
      </c>
    </row>
    <row r="103" spans="1:4" ht="18" customHeight="1">
      <c r="A103" s="19">
        <v>66</v>
      </c>
      <c r="B103" s="10" t="s">
        <v>93</v>
      </c>
      <c r="C103" s="11">
        <v>65</v>
      </c>
      <c r="D103" s="12">
        <v>34.240195</v>
      </c>
    </row>
    <row r="104" spans="1:4" ht="18" customHeight="1">
      <c r="A104" s="19">
        <v>67</v>
      </c>
      <c r="B104" s="10" t="s">
        <v>139</v>
      </c>
      <c r="C104" s="11">
        <v>3</v>
      </c>
      <c r="D104" s="12">
        <v>32.252552000000001</v>
      </c>
    </row>
    <row r="105" spans="1:4" ht="18" customHeight="1">
      <c r="A105" s="19">
        <v>68</v>
      </c>
      <c r="B105" s="10" t="s">
        <v>223</v>
      </c>
      <c r="C105" s="11">
        <v>13</v>
      </c>
      <c r="D105" s="12">
        <v>31.300467000000001</v>
      </c>
    </row>
    <row r="106" spans="1:4" ht="18" customHeight="1">
      <c r="A106" s="19">
        <v>69</v>
      </c>
      <c r="B106" s="10" t="s">
        <v>96</v>
      </c>
      <c r="C106" s="11">
        <v>27</v>
      </c>
      <c r="D106" s="12">
        <v>30.081143999999998</v>
      </c>
    </row>
    <row r="107" spans="1:4" ht="18" customHeight="1">
      <c r="A107" s="19">
        <v>70</v>
      </c>
      <c r="B107" s="10" t="s">
        <v>126</v>
      </c>
      <c r="C107" s="11">
        <v>6</v>
      </c>
      <c r="D107" s="12">
        <v>27.283180999999999</v>
      </c>
    </row>
    <row r="108" spans="1:4" ht="18" customHeight="1">
      <c r="A108" s="19">
        <v>71</v>
      </c>
      <c r="B108" s="10" t="s">
        <v>110</v>
      </c>
      <c r="C108" s="11">
        <v>34</v>
      </c>
      <c r="D108" s="12">
        <v>24.35959094</v>
      </c>
    </row>
    <row r="109" spans="1:4" ht="18" customHeight="1">
      <c r="A109" s="19">
        <v>72</v>
      </c>
      <c r="B109" s="10" t="s">
        <v>224</v>
      </c>
      <c r="C109" s="11">
        <v>2</v>
      </c>
      <c r="D109" s="12">
        <v>22.5</v>
      </c>
    </row>
    <row r="110" spans="1:4" ht="18" customHeight="1">
      <c r="A110" s="19">
        <v>73</v>
      </c>
      <c r="B110" s="10" t="s">
        <v>142</v>
      </c>
      <c r="C110" s="11">
        <v>7</v>
      </c>
      <c r="D110" s="12">
        <v>21.088303</v>
      </c>
    </row>
    <row r="111" spans="1:4" ht="18" customHeight="1">
      <c r="A111" s="19">
        <v>74</v>
      </c>
      <c r="B111" s="10" t="s">
        <v>225</v>
      </c>
      <c r="C111" s="11">
        <v>3</v>
      </c>
      <c r="D111" s="12">
        <v>20.774493</v>
      </c>
    </row>
    <row r="112" spans="1:4" ht="18" customHeight="1">
      <c r="A112" s="19">
        <v>75</v>
      </c>
      <c r="B112" s="10" t="s">
        <v>111</v>
      </c>
      <c r="C112" s="11">
        <v>3</v>
      </c>
      <c r="D112" s="12">
        <v>20.315000000000001</v>
      </c>
    </row>
    <row r="113" spans="1:4" ht="18" customHeight="1">
      <c r="A113" s="19">
        <v>76</v>
      </c>
      <c r="B113" s="10" t="s">
        <v>227</v>
      </c>
      <c r="C113" s="11">
        <v>5</v>
      </c>
      <c r="D113" s="12">
        <v>18.623280000000001</v>
      </c>
    </row>
    <row r="114" spans="1:4" ht="18" customHeight="1">
      <c r="A114" s="19">
        <v>77</v>
      </c>
      <c r="B114" s="10" t="s">
        <v>226</v>
      </c>
      <c r="C114" s="11">
        <v>4</v>
      </c>
      <c r="D114" s="12">
        <v>16.598061999999999</v>
      </c>
    </row>
    <row r="115" spans="1:4" ht="18" customHeight="1">
      <c r="A115" s="19">
        <v>78</v>
      </c>
      <c r="B115" s="10" t="s">
        <v>228</v>
      </c>
      <c r="C115" s="11">
        <v>2</v>
      </c>
      <c r="D115" s="12">
        <v>10.278</v>
      </c>
    </row>
    <row r="116" spans="1:4" ht="18" customHeight="1">
      <c r="A116" s="19">
        <v>79</v>
      </c>
      <c r="B116" s="10" t="s">
        <v>102</v>
      </c>
      <c r="C116" s="11">
        <v>7</v>
      </c>
      <c r="D116" s="12">
        <v>9.2663989999999998</v>
      </c>
    </row>
    <row r="117" spans="1:4" ht="18" customHeight="1">
      <c r="A117" s="19">
        <v>80</v>
      </c>
      <c r="B117" s="10" t="s">
        <v>129</v>
      </c>
      <c r="C117" s="11">
        <v>2</v>
      </c>
      <c r="D117" s="12">
        <v>8.0431500000000007</v>
      </c>
    </row>
    <row r="118" spans="1:4" ht="18" customHeight="1">
      <c r="A118" s="19">
        <v>81</v>
      </c>
      <c r="B118" s="10" t="s">
        <v>229</v>
      </c>
      <c r="C118" s="11">
        <v>4</v>
      </c>
      <c r="D118" s="12">
        <v>7.0309999999999997</v>
      </c>
    </row>
    <row r="119" spans="1:4" ht="18" customHeight="1">
      <c r="A119" s="19">
        <v>82</v>
      </c>
      <c r="B119" s="10" t="s">
        <v>99</v>
      </c>
      <c r="C119" s="11">
        <v>40</v>
      </c>
      <c r="D119" s="12">
        <v>3.8912499999999999</v>
      </c>
    </row>
    <row r="120" spans="1:4" ht="18" customHeight="1">
      <c r="A120" s="19">
        <v>83</v>
      </c>
      <c r="B120" s="10" t="s">
        <v>135</v>
      </c>
      <c r="C120" s="11">
        <v>6</v>
      </c>
      <c r="D120" s="12">
        <v>3.8275060000000001</v>
      </c>
    </row>
    <row r="121" spans="1:4" ht="18" customHeight="1">
      <c r="A121" s="19">
        <v>84</v>
      </c>
      <c r="B121" s="10" t="s">
        <v>231</v>
      </c>
      <c r="C121" s="11">
        <v>1</v>
      </c>
      <c r="D121" s="12">
        <v>3.8</v>
      </c>
    </row>
    <row r="122" spans="1:4" ht="18" customHeight="1">
      <c r="A122" s="19">
        <v>85</v>
      </c>
      <c r="B122" s="10" t="s">
        <v>284</v>
      </c>
      <c r="C122" s="11">
        <v>1</v>
      </c>
      <c r="D122" s="12">
        <v>3.225806</v>
      </c>
    </row>
    <row r="123" spans="1:4" ht="18" customHeight="1">
      <c r="A123" s="19">
        <v>86</v>
      </c>
      <c r="B123" s="10" t="s">
        <v>232</v>
      </c>
      <c r="C123" s="11">
        <v>4</v>
      </c>
      <c r="D123" s="12">
        <v>3.2161849999999998</v>
      </c>
    </row>
    <row r="124" spans="1:4" ht="18" customHeight="1">
      <c r="A124" s="19">
        <v>87</v>
      </c>
      <c r="B124" s="10" t="s">
        <v>233</v>
      </c>
      <c r="C124" s="11">
        <v>2</v>
      </c>
      <c r="D124" s="12">
        <v>3.1</v>
      </c>
    </row>
    <row r="125" spans="1:4" ht="18" customHeight="1">
      <c r="A125" s="19">
        <v>88</v>
      </c>
      <c r="B125" s="10" t="s">
        <v>118</v>
      </c>
      <c r="C125" s="11">
        <v>21</v>
      </c>
      <c r="D125" s="12">
        <v>2.83101</v>
      </c>
    </row>
    <row r="126" spans="1:4" ht="18" customHeight="1">
      <c r="A126" s="19">
        <v>89</v>
      </c>
      <c r="B126" s="10" t="s">
        <v>216</v>
      </c>
      <c r="C126" s="11">
        <v>2</v>
      </c>
      <c r="D126" s="12">
        <v>2.75</v>
      </c>
    </row>
    <row r="127" spans="1:4" ht="18" customHeight="1">
      <c r="A127" s="19">
        <v>90</v>
      </c>
      <c r="B127" s="10" t="s">
        <v>234</v>
      </c>
      <c r="C127" s="11">
        <v>3</v>
      </c>
      <c r="D127" s="12">
        <v>2.27</v>
      </c>
    </row>
    <row r="128" spans="1:4" ht="18" customHeight="1">
      <c r="A128" s="19">
        <v>91</v>
      </c>
      <c r="B128" s="10" t="s">
        <v>235</v>
      </c>
      <c r="C128" s="11">
        <v>2</v>
      </c>
      <c r="D128" s="12">
        <v>1.5845</v>
      </c>
    </row>
    <row r="129" spans="1:4" ht="18" customHeight="1">
      <c r="A129" s="19">
        <v>92</v>
      </c>
      <c r="B129" s="10" t="s">
        <v>144</v>
      </c>
      <c r="C129" s="11">
        <v>4</v>
      </c>
      <c r="D129" s="12">
        <v>1.5136430000000001</v>
      </c>
    </row>
    <row r="130" spans="1:4" ht="18" customHeight="1">
      <c r="A130" s="19">
        <v>93</v>
      </c>
      <c r="B130" s="10" t="s">
        <v>236</v>
      </c>
      <c r="C130" s="11">
        <v>3</v>
      </c>
      <c r="D130" s="12">
        <v>1.4043000000000001</v>
      </c>
    </row>
    <row r="131" spans="1:4" ht="18" customHeight="1">
      <c r="A131" s="19">
        <v>94</v>
      </c>
      <c r="B131" s="10" t="s">
        <v>107</v>
      </c>
      <c r="C131" s="11">
        <v>6</v>
      </c>
      <c r="D131" s="12">
        <v>1.2845420000000001</v>
      </c>
    </row>
    <row r="132" spans="1:4" ht="18" customHeight="1">
      <c r="A132" s="19">
        <v>95</v>
      </c>
      <c r="B132" s="10" t="s">
        <v>277</v>
      </c>
      <c r="C132" s="11">
        <v>1</v>
      </c>
      <c r="D132" s="12">
        <v>1.239743</v>
      </c>
    </row>
    <row r="133" spans="1:4" ht="18" customHeight="1">
      <c r="A133" s="19">
        <v>96</v>
      </c>
      <c r="B133" s="10" t="s">
        <v>237</v>
      </c>
      <c r="C133" s="11">
        <v>5</v>
      </c>
      <c r="D133" s="12">
        <v>1.2</v>
      </c>
    </row>
    <row r="134" spans="1:4" ht="18" customHeight="1">
      <c r="A134" s="19">
        <v>97</v>
      </c>
      <c r="B134" s="10" t="s">
        <v>238</v>
      </c>
      <c r="C134" s="11">
        <v>3</v>
      </c>
      <c r="D134" s="12">
        <v>1.1000000000000001</v>
      </c>
    </row>
    <row r="135" spans="1:4" ht="18" customHeight="1">
      <c r="A135" s="19">
        <v>98</v>
      </c>
      <c r="B135" s="10" t="s">
        <v>131</v>
      </c>
      <c r="C135" s="11">
        <v>3</v>
      </c>
      <c r="D135" s="12">
        <v>1.07</v>
      </c>
    </row>
    <row r="136" spans="1:4" ht="18" customHeight="1">
      <c r="A136" s="19">
        <v>99</v>
      </c>
      <c r="B136" s="10" t="s">
        <v>239</v>
      </c>
      <c r="C136" s="11">
        <v>2</v>
      </c>
      <c r="D136" s="12">
        <v>1.0149999999999999</v>
      </c>
    </row>
    <row r="137" spans="1:4" ht="18" customHeight="1">
      <c r="A137" s="19">
        <v>100</v>
      </c>
      <c r="B137" s="10" t="s">
        <v>122</v>
      </c>
      <c r="C137" s="11">
        <v>5</v>
      </c>
      <c r="D137" s="12">
        <v>1.003787</v>
      </c>
    </row>
    <row r="138" spans="1:4" ht="18" customHeight="1">
      <c r="A138" s="19">
        <v>101</v>
      </c>
      <c r="B138" s="10" t="s">
        <v>132</v>
      </c>
      <c r="C138" s="11">
        <v>18</v>
      </c>
      <c r="D138" s="12">
        <v>0.93168799999999996</v>
      </c>
    </row>
    <row r="139" spans="1:4" ht="18" customHeight="1">
      <c r="A139" s="19">
        <v>102</v>
      </c>
      <c r="B139" s="10" t="s">
        <v>240</v>
      </c>
      <c r="C139" s="11">
        <v>3</v>
      </c>
      <c r="D139" s="12">
        <v>0.91</v>
      </c>
    </row>
    <row r="140" spans="1:4" ht="18" customHeight="1">
      <c r="A140" s="19">
        <v>103</v>
      </c>
      <c r="B140" s="10" t="s">
        <v>241</v>
      </c>
      <c r="C140" s="11">
        <v>8</v>
      </c>
      <c r="D140" s="12">
        <v>0.77900000000000003</v>
      </c>
    </row>
    <row r="141" spans="1:4" ht="18" customHeight="1">
      <c r="A141" s="19">
        <v>104</v>
      </c>
      <c r="B141" s="10" t="s">
        <v>273</v>
      </c>
      <c r="C141" s="11">
        <v>3</v>
      </c>
      <c r="D141" s="12">
        <v>0.71</v>
      </c>
    </row>
    <row r="142" spans="1:4" ht="18" customHeight="1">
      <c r="A142" s="19">
        <v>105</v>
      </c>
      <c r="B142" s="10" t="s">
        <v>127</v>
      </c>
      <c r="C142" s="11">
        <v>20</v>
      </c>
      <c r="D142" s="12">
        <v>0.68115199999999998</v>
      </c>
    </row>
    <row r="143" spans="1:4" ht="18" customHeight="1">
      <c r="A143" s="19">
        <v>106</v>
      </c>
      <c r="B143" s="10" t="s">
        <v>116</v>
      </c>
      <c r="C143" s="11">
        <v>6</v>
      </c>
      <c r="D143" s="12">
        <v>0.56370699999999996</v>
      </c>
    </row>
    <row r="144" spans="1:4" ht="18" customHeight="1">
      <c r="A144" s="19">
        <v>107</v>
      </c>
      <c r="B144" s="10" t="s">
        <v>133</v>
      </c>
      <c r="C144" s="11">
        <v>3</v>
      </c>
      <c r="D144" s="12">
        <v>0.52214300000000002</v>
      </c>
    </row>
    <row r="145" spans="1:4" ht="18" customHeight="1">
      <c r="A145" s="19">
        <v>108</v>
      </c>
      <c r="B145" s="10" t="s">
        <v>242</v>
      </c>
      <c r="C145" s="11">
        <v>1</v>
      </c>
      <c r="D145" s="12">
        <v>0.5</v>
      </c>
    </row>
    <row r="146" spans="1:4" ht="18" customHeight="1">
      <c r="A146" s="19">
        <v>109</v>
      </c>
      <c r="B146" s="10" t="s">
        <v>90</v>
      </c>
      <c r="C146" s="11">
        <v>5</v>
      </c>
      <c r="D146" s="12">
        <v>0.43293700000000002</v>
      </c>
    </row>
    <row r="147" spans="1:4" ht="18" customHeight="1">
      <c r="A147" s="19">
        <v>110</v>
      </c>
      <c r="B147" s="10" t="s">
        <v>136</v>
      </c>
      <c r="C147" s="11">
        <v>5</v>
      </c>
      <c r="D147" s="12">
        <v>0.34545500000000001</v>
      </c>
    </row>
    <row r="148" spans="1:4" ht="18" customHeight="1">
      <c r="A148" s="19">
        <v>111</v>
      </c>
      <c r="B148" s="10" t="s">
        <v>128</v>
      </c>
      <c r="C148" s="11">
        <v>2</v>
      </c>
      <c r="D148" s="12">
        <v>0.32</v>
      </c>
    </row>
    <row r="149" spans="1:4" ht="18" customHeight="1">
      <c r="A149" s="19">
        <v>112</v>
      </c>
      <c r="B149" s="10" t="s">
        <v>243</v>
      </c>
      <c r="C149" s="11">
        <v>3</v>
      </c>
      <c r="D149" s="12">
        <v>0.31282902000000001</v>
      </c>
    </row>
    <row r="150" spans="1:4" ht="18" customHeight="1">
      <c r="A150" s="19">
        <v>113</v>
      </c>
      <c r="B150" s="10" t="s">
        <v>248</v>
      </c>
      <c r="C150" s="11">
        <v>2</v>
      </c>
      <c r="D150" s="12">
        <v>0.30685699999999999</v>
      </c>
    </row>
    <row r="151" spans="1:4" ht="18" customHeight="1">
      <c r="A151" s="19">
        <v>114</v>
      </c>
      <c r="B151" s="10" t="s">
        <v>138</v>
      </c>
      <c r="C151" s="11">
        <v>4</v>
      </c>
      <c r="D151" s="12">
        <v>0.29499999999999998</v>
      </c>
    </row>
    <row r="152" spans="1:4" ht="18" customHeight="1">
      <c r="A152" s="19">
        <v>115</v>
      </c>
      <c r="B152" s="10" t="s">
        <v>244</v>
      </c>
      <c r="C152" s="11">
        <v>5</v>
      </c>
      <c r="D152" s="12">
        <v>0.27500000000000002</v>
      </c>
    </row>
    <row r="153" spans="1:4" ht="18" customHeight="1">
      <c r="A153" s="19">
        <v>116</v>
      </c>
      <c r="B153" s="10" t="s">
        <v>134</v>
      </c>
      <c r="C153" s="11">
        <v>3</v>
      </c>
      <c r="D153" s="12">
        <v>0.247</v>
      </c>
    </row>
    <row r="154" spans="1:4" ht="18" customHeight="1">
      <c r="A154" s="19">
        <v>117</v>
      </c>
      <c r="B154" s="10" t="s">
        <v>245</v>
      </c>
      <c r="C154" s="11">
        <v>1</v>
      </c>
      <c r="D154" s="12">
        <v>0.22500000000000001</v>
      </c>
    </row>
    <row r="155" spans="1:4" ht="18" customHeight="1">
      <c r="A155" s="19">
        <v>118</v>
      </c>
      <c r="B155" s="10" t="s">
        <v>246</v>
      </c>
      <c r="C155" s="11">
        <v>1</v>
      </c>
      <c r="D155" s="12">
        <v>0.21</v>
      </c>
    </row>
    <row r="156" spans="1:4" ht="18" customHeight="1">
      <c r="A156" s="19">
        <v>119</v>
      </c>
      <c r="B156" s="10" t="s">
        <v>258</v>
      </c>
      <c r="C156" s="11">
        <v>5</v>
      </c>
      <c r="D156" s="12">
        <v>0.202795</v>
      </c>
    </row>
    <row r="157" spans="1:4" ht="18" customHeight="1">
      <c r="A157" s="19">
        <v>120</v>
      </c>
      <c r="B157" s="10" t="s">
        <v>143</v>
      </c>
      <c r="C157" s="11">
        <v>5</v>
      </c>
      <c r="D157" s="12">
        <v>0.19290499999999999</v>
      </c>
    </row>
    <row r="158" spans="1:4" ht="18" customHeight="1">
      <c r="A158" s="19">
        <v>121</v>
      </c>
      <c r="B158" s="10" t="s">
        <v>253</v>
      </c>
      <c r="C158" s="11">
        <v>4</v>
      </c>
      <c r="D158" s="12">
        <v>0.17447299999999999</v>
      </c>
    </row>
    <row r="159" spans="1:4" ht="18" customHeight="1">
      <c r="A159" s="19">
        <v>122</v>
      </c>
      <c r="B159" s="10" t="s">
        <v>249</v>
      </c>
      <c r="C159" s="11">
        <v>5</v>
      </c>
      <c r="D159" s="12">
        <v>0.15781999999999999</v>
      </c>
    </row>
    <row r="160" spans="1:4" ht="18" customHeight="1">
      <c r="A160" s="19">
        <v>123</v>
      </c>
      <c r="B160" s="10" t="s">
        <v>285</v>
      </c>
      <c r="C160" s="11">
        <v>1</v>
      </c>
      <c r="D160" s="12">
        <v>0.14893600000000001</v>
      </c>
    </row>
    <row r="161" spans="1:4" ht="18" customHeight="1">
      <c r="A161" s="19">
        <v>124</v>
      </c>
      <c r="B161" s="10" t="s">
        <v>250</v>
      </c>
      <c r="C161" s="11">
        <v>2</v>
      </c>
      <c r="D161" s="12">
        <v>0.14291799999999999</v>
      </c>
    </row>
    <row r="162" spans="1:4" ht="18" customHeight="1">
      <c r="A162" s="19">
        <v>125</v>
      </c>
      <c r="B162" s="10" t="s">
        <v>125</v>
      </c>
      <c r="C162" s="11">
        <v>8</v>
      </c>
      <c r="D162" s="12">
        <v>0.13453014999999999</v>
      </c>
    </row>
    <row r="163" spans="1:4" ht="18" customHeight="1">
      <c r="A163" s="19">
        <v>126</v>
      </c>
      <c r="B163" s="10" t="s">
        <v>252</v>
      </c>
      <c r="C163" s="11">
        <v>2</v>
      </c>
      <c r="D163" s="12">
        <v>0.129</v>
      </c>
    </row>
    <row r="164" spans="1:4" ht="18" customHeight="1">
      <c r="A164" s="19">
        <v>127</v>
      </c>
      <c r="B164" s="10" t="s">
        <v>123</v>
      </c>
      <c r="C164" s="11">
        <v>6</v>
      </c>
      <c r="D164" s="12">
        <v>0.11526</v>
      </c>
    </row>
    <row r="165" spans="1:4" ht="18" customHeight="1">
      <c r="A165" s="19">
        <v>128</v>
      </c>
      <c r="B165" s="10" t="s">
        <v>297</v>
      </c>
      <c r="C165" s="11">
        <v>1</v>
      </c>
      <c r="D165" s="12">
        <v>0.1</v>
      </c>
    </row>
    <row r="166" spans="1:4" ht="18" customHeight="1">
      <c r="A166" s="19">
        <v>129</v>
      </c>
      <c r="B166" s="10" t="s">
        <v>251</v>
      </c>
      <c r="C166" s="11">
        <v>1</v>
      </c>
      <c r="D166" s="12">
        <v>0.1</v>
      </c>
    </row>
    <row r="167" spans="1:4" ht="18" customHeight="1">
      <c r="A167" s="19">
        <v>130</v>
      </c>
      <c r="B167" s="10" t="s">
        <v>255</v>
      </c>
      <c r="C167" s="11">
        <v>3</v>
      </c>
      <c r="D167" s="12">
        <v>8.9399999999999993E-2</v>
      </c>
    </row>
    <row r="168" spans="1:4" ht="18" customHeight="1">
      <c r="A168" s="19">
        <v>131</v>
      </c>
      <c r="B168" s="10" t="s">
        <v>140</v>
      </c>
      <c r="C168" s="11">
        <v>2</v>
      </c>
      <c r="D168" s="12">
        <v>8.8900000000000007E-2</v>
      </c>
    </row>
    <row r="169" spans="1:4" ht="18" customHeight="1">
      <c r="A169" s="19">
        <v>132</v>
      </c>
      <c r="B169" s="10" t="s">
        <v>247</v>
      </c>
      <c r="C169" s="11">
        <v>1</v>
      </c>
      <c r="D169" s="12">
        <v>8.6999999999999994E-2</v>
      </c>
    </row>
    <row r="170" spans="1:4" ht="18" customHeight="1">
      <c r="A170" s="19">
        <v>133</v>
      </c>
      <c r="B170" s="10" t="s">
        <v>254</v>
      </c>
      <c r="C170" s="11">
        <v>1</v>
      </c>
      <c r="D170" s="12">
        <v>7.0935999999999999E-2</v>
      </c>
    </row>
    <row r="171" spans="1:4" ht="18" customHeight="1">
      <c r="A171" s="19">
        <v>134</v>
      </c>
      <c r="B171" s="10" t="s">
        <v>256</v>
      </c>
      <c r="C171" s="11">
        <v>1</v>
      </c>
      <c r="D171" s="12">
        <v>3.3184999999999999E-2</v>
      </c>
    </row>
    <row r="172" spans="1:4" ht="18" customHeight="1">
      <c r="A172" s="19">
        <v>135</v>
      </c>
      <c r="B172" s="10" t="s">
        <v>276</v>
      </c>
      <c r="C172" s="11">
        <v>1</v>
      </c>
      <c r="D172" s="12">
        <v>2.4464E-2</v>
      </c>
    </row>
    <row r="173" spans="1:4" ht="18" customHeight="1">
      <c r="A173" s="19">
        <v>136</v>
      </c>
      <c r="B173" s="10" t="s">
        <v>257</v>
      </c>
      <c r="C173" s="11">
        <v>1</v>
      </c>
      <c r="D173" s="12">
        <v>0.02</v>
      </c>
    </row>
    <row r="174" spans="1:4" ht="18" customHeight="1">
      <c r="A174" s="19">
        <v>137</v>
      </c>
      <c r="B174" s="10" t="s">
        <v>274</v>
      </c>
      <c r="C174" s="11">
        <v>1</v>
      </c>
      <c r="D174" s="12">
        <v>0.01</v>
      </c>
    </row>
    <row r="175" spans="1:4" ht="18" customHeight="1">
      <c r="A175" s="19">
        <v>138</v>
      </c>
      <c r="B175" s="10" t="s">
        <v>141</v>
      </c>
      <c r="C175" s="11">
        <v>1</v>
      </c>
      <c r="D175" s="12">
        <v>0.01</v>
      </c>
    </row>
    <row r="176" spans="1:4" ht="18" customHeight="1">
      <c r="A176" s="19">
        <v>139</v>
      </c>
      <c r="B176" s="10" t="s">
        <v>104</v>
      </c>
      <c r="C176" s="11">
        <v>1</v>
      </c>
      <c r="D176" s="12">
        <v>0.01</v>
      </c>
    </row>
    <row r="177" spans="1:4" ht="18" customHeight="1">
      <c r="A177" s="19">
        <v>140</v>
      </c>
      <c r="B177" s="10" t="s">
        <v>286</v>
      </c>
      <c r="C177" s="11">
        <v>1</v>
      </c>
      <c r="D177" s="12">
        <v>5.2859999999999999E-3</v>
      </c>
    </row>
    <row r="178" spans="1:4" ht="18" customHeight="1">
      <c r="A178" s="19">
        <v>141</v>
      </c>
      <c r="B178" s="10" t="s">
        <v>281</v>
      </c>
      <c r="C178" s="11">
        <v>1</v>
      </c>
      <c r="D178" s="12">
        <v>5.0000000000000001E-3</v>
      </c>
    </row>
    <row r="179" spans="1:4" ht="18" customHeight="1">
      <c r="A179" s="19">
        <v>142</v>
      </c>
      <c r="B179" s="10" t="s">
        <v>275</v>
      </c>
      <c r="C179" s="11">
        <v>1</v>
      </c>
      <c r="D179" s="12">
        <v>5.0000000000000001E-3</v>
      </c>
    </row>
    <row r="180" spans="1:4" ht="18" customHeight="1">
      <c r="A180" s="128" t="s">
        <v>206</v>
      </c>
      <c r="B180" s="128"/>
      <c r="C180" s="13">
        <f>SUM(C38:C179)</f>
        <v>36611</v>
      </c>
      <c r="D180" s="14">
        <f>SUM(D38:D179)</f>
        <v>442301.89419805032</v>
      </c>
    </row>
    <row r="181" spans="1:4" ht="15" customHeight="1">
      <c r="A181" s="15"/>
      <c r="B181" s="15"/>
      <c r="C181" s="16"/>
      <c r="D181" s="17"/>
    </row>
    <row r="182" spans="1:4" ht="15.75" customHeight="1">
      <c r="A182" s="129" t="s">
        <v>280</v>
      </c>
      <c r="B182" s="129"/>
      <c r="C182" s="129"/>
      <c r="D182" s="129"/>
    </row>
    <row r="183" spans="1:4" ht="15.75" customHeight="1">
      <c r="A183" s="129" t="str">
        <f>A6</f>
        <v>(Lũy kế các dự án còn hiệu lực đến ngày 20/02/2023)</v>
      </c>
      <c r="B183" s="129"/>
      <c r="C183" s="129"/>
      <c r="D183" s="129"/>
    </row>
    <row r="184" spans="1:4" ht="19.5" customHeight="1"/>
    <row r="185" spans="1:4" ht="47.25">
      <c r="A185" s="6" t="s">
        <v>201</v>
      </c>
      <c r="B185" s="7" t="s">
        <v>259</v>
      </c>
      <c r="C185" s="8" t="s">
        <v>203</v>
      </c>
      <c r="D185" s="9" t="s">
        <v>208</v>
      </c>
    </row>
    <row r="186" spans="1:4" ht="19.5" customHeight="1">
      <c r="A186" s="19">
        <v>1</v>
      </c>
      <c r="B186" s="10" t="s">
        <v>147</v>
      </c>
      <c r="C186" s="11">
        <v>11455</v>
      </c>
      <c r="D186" s="12">
        <v>56348.9400541</v>
      </c>
    </row>
    <row r="187" spans="1:4" ht="19.5" customHeight="1">
      <c r="A187" s="19">
        <v>2</v>
      </c>
      <c r="B187" s="10" t="s">
        <v>150</v>
      </c>
      <c r="C187" s="11">
        <v>4076</v>
      </c>
      <c r="D187" s="12">
        <v>39647.233062920001</v>
      </c>
    </row>
    <row r="188" spans="1:4" ht="19.5" customHeight="1">
      <c r="A188" s="19">
        <v>3</v>
      </c>
      <c r="B188" s="10" t="s">
        <v>149</v>
      </c>
      <c r="C188" s="11">
        <v>7045</v>
      </c>
      <c r="D188" s="12">
        <v>38854.683910659995</v>
      </c>
    </row>
    <row r="189" spans="1:4" ht="19.5" customHeight="1">
      <c r="A189" s="19">
        <v>4</v>
      </c>
      <c r="B189" s="10" t="s">
        <v>152</v>
      </c>
      <c r="C189" s="11">
        <v>1831</v>
      </c>
      <c r="D189" s="12">
        <v>35459.190397080005</v>
      </c>
    </row>
    <row r="190" spans="1:4" ht="19.5" customHeight="1">
      <c r="A190" s="19">
        <v>5</v>
      </c>
      <c r="B190" s="10" t="s">
        <v>151</v>
      </c>
      <c r="C190" s="11">
        <v>536</v>
      </c>
      <c r="D190" s="12">
        <v>33320.688775850002</v>
      </c>
    </row>
    <row r="191" spans="1:4" ht="19.5" customHeight="1">
      <c r="A191" s="19">
        <v>6</v>
      </c>
      <c r="B191" s="10" t="s">
        <v>153</v>
      </c>
      <c r="C191" s="11">
        <v>988</v>
      </c>
      <c r="D191" s="12">
        <v>25374.512756279997</v>
      </c>
    </row>
    <row r="192" spans="1:4" ht="19.5" customHeight="1">
      <c r="A192" s="19">
        <v>7</v>
      </c>
      <c r="B192" s="10" t="s">
        <v>154</v>
      </c>
      <c r="C192" s="11">
        <v>1847</v>
      </c>
      <c r="D192" s="12">
        <v>23432.373865199992</v>
      </c>
    </row>
    <row r="193" spans="1:4" ht="19.5" customHeight="1">
      <c r="A193" s="19">
        <v>8</v>
      </c>
      <c r="B193" s="10" t="s">
        <v>158</v>
      </c>
      <c r="C193" s="11">
        <v>177</v>
      </c>
      <c r="D193" s="12">
        <v>14851.606726</v>
      </c>
    </row>
    <row r="194" spans="1:4" ht="19.5" customHeight="1">
      <c r="A194" s="19">
        <v>9</v>
      </c>
      <c r="B194" s="10" t="s">
        <v>157</v>
      </c>
      <c r="C194" s="11">
        <v>1301</v>
      </c>
      <c r="D194" s="12">
        <v>12973.808668349999</v>
      </c>
    </row>
    <row r="195" spans="1:4" ht="19.5" customHeight="1">
      <c r="A195" s="19">
        <v>10</v>
      </c>
      <c r="B195" s="10" t="s">
        <v>190</v>
      </c>
      <c r="C195" s="11">
        <v>81</v>
      </c>
      <c r="D195" s="12">
        <v>12015.888462000001</v>
      </c>
    </row>
    <row r="196" spans="1:4" ht="19.5" customHeight="1">
      <c r="A196" s="19">
        <v>11</v>
      </c>
      <c r="B196" s="10" t="s">
        <v>176</v>
      </c>
      <c r="C196" s="11">
        <v>162</v>
      </c>
      <c r="D196" s="12">
        <v>10504.497426239999</v>
      </c>
    </row>
    <row r="197" spans="1:4" ht="19.5" customHeight="1">
      <c r="A197" s="19">
        <v>12</v>
      </c>
      <c r="B197" s="10" t="s">
        <v>169</v>
      </c>
      <c r="C197" s="11">
        <v>199</v>
      </c>
      <c r="D197" s="12">
        <v>10498.732044</v>
      </c>
    </row>
    <row r="198" spans="1:4" ht="19.5" customHeight="1">
      <c r="A198" s="19">
        <v>13</v>
      </c>
      <c r="B198" s="10" t="s">
        <v>159</v>
      </c>
      <c r="C198" s="11">
        <v>604</v>
      </c>
      <c r="D198" s="12">
        <v>10195.20388562</v>
      </c>
    </row>
    <row r="199" spans="1:4" ht="19.5" customHeight="1">
      <c r="A199" s="19">
        <v>14</v>
      </c>
      <c r="B199" s="10" t="s">
        <v>148</v>
      </c>
      <c r="C199" s="11">
        <v>362</v>
      </c>
      <c r="D199" s="12">
        <v>9199.147868779999</v>
      </c>
    </row>
    <row r="200" spans="1:4" ht="19.5" customHeight="1">
      <c r="A200" s="19">
        <v>15</v>
      </c>
      <c r="B200" s="10" t="s">
        <v>161</v>
      </c>
      <c r="C200" s="11">
        <v>513</v>
      </c>
      <c r="D200" s="12">
        <v>9186.234958680001</v>
      </c>
    </row>
    <row r="201" spans="1:4" ht="19.5" customHeight="1">
      <c r="A201" s="19">
        <v>16</v>
      </c>
      <c r="B201" s="10" t="s">
        <v>168</v>
      </c>
      <c r="C201" s="11">
        <v>504</v>
      </c>
      <c r="D201" s="12">
        <v>6743.2816080500015</v>
      </c>
    </row>
    <row r="202" spans="1:4" ht="19.5" customHeight="1">
      <c r="A202" s="19">
        <v>17</v>
      </c>
      <c r="B202" s="10" t="s">
        <v>155</v>
      </c>
      <c r="C202" s="11">
        <v>538</v>
      </c>
      <c r="D202" s="12">
        <v>6712.7948919</v>
      </c>
    </row>
    <row r="203" spans="1:4" ht="19.5" customHeight="1">
      <c r="A203" s="19">
        <v>18</v>
      </c>
      <c r="B203" s="10" t="s">
        <v>166</v>
      </c>
      <c r="C203" s="11">
        <v>224</v>
      </c>
      <c r="D203" s="12">
        <v>6340.5878754700007</v>
      </c>
    </row>
    <row r="204" spans="1:4" ht="19.5" customHeight="1">
      <c r="A204" s="19">
        <v>19</v>
      </c>
      <c r="B204" s="10" t="s">
        <v>160</v>
      </c>
      <c r="C204" s="11">
        <v>946</v>
      </c>
      <c r="D204" s="12">
        <v>6148.9508295300011</v>
      </c>
    </row>
    <row r="205" spans="1:4" ht="19.5" customHeight="1">
      <c r="A205" s="19">
        <v>20</v>
      </c>
      <c r="B205" s="10" t="s">
        <v>156</v>
      </c>
      <c r="C205" s="11">
        <v>377</v>
      </c>
      <c r="D205" s="12">
        <v>5397.66201</v>
      </c>
    </row>
    <row r="206" spans="1:4" ht="19.5" customHeight="1">
      <c r="A206" s="19">
        <v>21</v>
      </c>
      <c r="B206" s="10" t="s">
        <v>181</v>
      </c>
      <c r="C206" s="11">
        <v>63</v>
      </c>
      <c r="D206" s="12">
        <v>4810.1487079999997</v>
      </c>
    </row>
    <row r="207" spans="1:4" ht="19.5" customHeight="1">
      <c r="A207" s="19">
        <v>22</v>
      </c>
      <c r="B207" s="10" t="s">
        <v>146</v>
      </c>
      <c r="C207" s="11">
        <v>15</v>
      </c>
      <c r="D207" s="12">
        <v>4496.0433999999996</v>
      </c>
    </row>
    <row r="208" spans="1:4" ht="19.5" customHeight="1">
      <c r="A208" s="19">
        <v>23</v>
      </c>
      <c r="B208" s="10" t="s">
        <v>185</v>
      </c>
      <c r="C208" s="11">
        <v>119</v>
      </c>
      <c r="D208" s="12">
        <v>4395.0914709999997</v>
      </c>
    </row>
    <row r="209" spans="1:4" ht="19.5" customHeight="1">
      <c r="A209" s="19">
        <v>24</v>
      </c>
      <c r="B209" s="10" t="s">
        <v>180</v>
      </c>
      <c r="C209" s="11">
        <v>132</v>
      </c>
      <c r="D209" s="12">
        <v>4242.6039129999999</v>
      </c>
    </row>
    <row r="210" spans="1:4" ht="19.5" customHeight="1">
      <c r="A210" s="19">
        <v>25</v>
      </c>
      <c r="B210" s="10" t="s">
        <v>162</v>
      </c>
      <c r="C210" s="11">
        <v>418</v>
      </c>
      <c r="D210" s="12">
        <v>3998.3128139999999</v>
      </c>
    </row>
    <row r="211" spans="1:4" ht="19.5" customHeight="1">
      <c r="A211" s="19">
        <v>26</v>
      </c>
      <c r="B211" s="10" t="s">
        <v>173</v>
      </c>
      <c r="C211" s="11">
        <v>158</v>
      </c>
      <c r="D211" s="12">
        <v>3838.761598</v>
      </c>
    </row>
    <row r="212" spans="1:4" ht="19.5" customHeight="1">
      <c r="A212" s="19">
        <v>27</v>
      </c>
      <c r="B212" s="10" t="s">
        <v>163</v>
      </c>
      <c r="C212" s="11">
        <v>127</v>
      </c>
      <c r="D212" s="12">
        <v>3719.8101430000002</v>
      </c>
    </row>
    <row r="213" spans="1:4" ht="19.5" customHeight="1">
      <c r="A213" s="19">
        <v>28</v>
      </c>
      <c r="B213" s="10" t="s">
        <v>170</v>
      </c>
      <c r="C213" s="11">
        <v>38</v>
      </c>
      <c r="D213" s="12">
        <v>3188.0320729999999</v>
      </c>
    </row>
    <row r="214" spans="1:4" ht="19.5" customHeight="1">
      <c r="A214" s="19">
        <v>29</v>
      </c>
      <c r="B214" s="10" t="s">
        <v>167</v>
      </c>
      <c r="C214" s="11">
        <v>218</v>
      </c>
      <c r="D214" s="12">
        <v>3127.4236569999998</v>
      </c>
    </row>
    <row r="215" spans="1:4" ht="19.5" customHeight="1">
      <c r="A215" s="19">
        <v>30</v>
      </c>
      <c r="B215" s="10" t="s">
        <v>172</v>
      </c>
      <c r="C215" s="11">
        <v>138</v>
      </c>
      <c r="D215" s="12">
        <v>2799.65643</v>
      </c>
    </row>
    <row r="216" spans="1:4" ht="19.5" customHeight="1">
      <c r="A216" s="19">
        <v>31</v>
      </c>
      <c r="B216" s="10" t="s">
        <v>260</v>
      </c>
      <c r="C216" s="11">
        <v>50</v>
      </c>
      <c r="D216" s="12">
        <v>2768.6918150000001</v>
      </c>
    </row>
    <row r="217" spans="1:4" ht="19.5" customHeight="1">
      <c r="A217" s="19">
        <v>32</v>
      </c>
      <c r="B217" s="10" t="s">
        <v>179</v>
      </c>
      <c r="C217" s="11">
        <v>130</v>
      </c>
      <c r="D217" s="12">
        <v>2572.9106030100002</v>
      </c>
    </row>
    <row r="218" spans="1:4" ht="19.5" customHeight="1">
      <c r="A218" s="19">
        <v>33</v>
      </c>
      <c r="B218" s="10" t="s">
        <v>264</v>
      </c>
      <c r="C218" s="11">
        <v>25</v>
      </c>
      <c r="D218" s="12">
        <v>2524.2124610000001</v>
      </c>
    </row>
    <row r="219" spans="1:4" ht="19.5" customHeight="1">
      <c r="A219" s="19">
        <v>34</v>
      </c>
      <c r="B219" s="10" t="s">
        <v>196</v>
      </c>
      <c r="C219" s="11">
        <v>85</v>
      </c>
      <c r="D219" s="12">
        <v>2266.4645900599994</v>
      </c>
    </row>
    <row r="220" spans="1:4" ht="19.5" customHeight="1">
      <c r="A220" s="19">
        <v>35</v>
      </c>
      <c r="B220" s="10" t="s">
        <v>164</v>
      </c>
      <c r="C220" s="11">
        <v>64</v>
      </c>
      <c r="D220" s="12">
        <v>2134.8029270000002</v>
      </c>
    </row>
    <row r="221" spans="1:4" ht="19.5" customHeight="1">
      <c r="A221" s="19">
        <v>36</v>
      </c>
      <c r="B221" s="10" t="s">
        <v>194</v>
      </c>
      <c r="C221" s="11">
        <v>51</v>
      </c>
      <c r="D221" s="12">
        <v>2034.8137300000001</v>
      </c>
    </row>
    <row r="222" spans="1:4" ht="19.5" customHeight="1">
      <c r="A222" s="19">
        <v>37</v>
      </c>
      <c r="B222" s="10" t="s">
        <v>165</v>
      </c>
      <c r="C222" s="11">
        <v>116</v>
      </c>
      <c r="D222" s="12">
        <v>1975.63363615</v>
      </c>
    </row>
    <row r="223" spans="1:4" ht="19.5" customHeight="1">
      <c r="A223" s="19">
        <v>38</v>
      </c>
      <c r="B223" s="10" t="s">
        <v>174</v>
      </c>
      <c r="C223" s="11">
        <v>56</v>
      </c>
      <c r="D223" s="12">
        <v>1735.1378159999999</v>
      </c>
    </row>
    <row r="224" spans="1:4" ht="19.5" customHeight="1">
      <c r="A224" s="19">
        <v>39</v>
      </c>
      <c r="B224" s="10" t="s">
        <v>175</v>
      </c>
      <c r="C224" s="11">
        <v>94</v>
      </c>
      <c r="D224" s="12">
        <v>1602.8447120000001</v>
      </c>
    </row>
    <row r="225" spans="1:4" ht="19.5" customHeight="1">
      <c r="A225" s="19">
        <v>40</v>
      </c>
      <c r="B225" s="10" t="s">
        <v>192</v>
      </c>
      <c r="C225" s="11">
        <v>65</v>
      </c>
      <c r="D225" s="12">
        <v>1585.0185365499999</v>
      </c>
    </row>
    <row r="226" spans="1:4" ht="19.5" customHeight="1">
      <c r="A226" s="19">
        <v>41</v>
      </c>
      <c r="B226" s="10" t="s">
        <v>178</v>
      </c>
      <c r="C226" s="11">
        <v>99</v>
      </c>
      <c r="D226" s="12">
        <v>1205.64246628</v>
      </c>
    </row>
    <row r="227" spans="1:4" ht="19.5" customHeight="1">
      <c r="A227" s="19">
        <v>42</v>
      </c>
      <c r="B227" s="10" t="s">
        <v>261</v>
      </c>
      <c r="C227" s="11">
        <v>24</v>
      </c>
      <c r="D227" s="12">
        <v>1116.2776690000001</v>
      </c>
    </row>
    <row r="228" spans="1:4" ht="19.5" customHeight="1">
      <c r="A228" s="19">
        <v>43</v>
      </c>
      <c r="B228" s="10" t="s">
        <v>171</v>
      </c>
      <c r="C228" s="11">
        <v>71</v>
      </c>
      <c r="D228" s="12">
        <v>1010.1626274</v>
      </c>
    </row>
    <row r="229" spans="1:4" ht="19.5" customHeight="1">
      <c r="A229" s="19">
        <v>44</v>
      </c>
      <c r="B229" s="10" t="s">
        <v>177</v>
      </c>
      <c r="C229" s="11">
        <v>51</v>
      </c>
      <c r="D229" s="12">
        <v>720.141302</v>
      </c>
    </row>
    <row r="230" spans="1:4" ht="19.5" customHeight="1">
      <c r="A230" s="19">
        <v>45</v>
      </c>
      <c r="B230" s="10" t="s">
        <v>186</v>
      </c>
      <c r="C230" s="11">
        <v>30</v>
      </c>
      <c r="D230" s="12">
        <v>686.08554600000002</v>
      </c>
    </row>
    <row r="231" spans="1:4" ht="19.5" customHeight="1">
      <c r="A231" s="19">
        <v>46</v>
      </c>
      <c r="B231" s="10" t="s">
        <v>184</v>
      </c>
      <c r="C231" s="11">
        <v>29</v>
      </c>
      <c r="D231" s="12">
        <v>671.93501400000002</v>
      </c>
    </row>
    <row r="232" spans="1:4" ht="19.5" customHeight="1">
      <c r="A232" s="19">
        <v>47</v>
      </c>
      <c r="B232" s="10" t="s">
        <v>200</v>
      </c>
      <c r="C232" s="11">
        <v>32</v>
      </c>
      <c r="D232" s="12">
        <v>582.63048100000003</v>
      </c>
    </row>
    <row r="233" spans="1:4" ht="19.5" customHeight="1">
      <c r="A233" s="19">
        <v>48</v>
      </c>
      <c r="B233" s="10" t="s">
        <v>182</v>
      </c>
      <c r="C233" s="11">
        <v>101</v>
      </c>
      <c r="D233" s="12">
        <v>514.30219521000004</v>
      </c>
    </row>
    <row r="234" spans="1:4" ht="19.5" customHeight="1">
      <c r="A234" s="19">
        <v>49</v>
      </c>
      <c r="B234" s="10" t="s">
        <v>187</v>
      </c>
      <c r="C234" s="11">
        <v>35</v>
      </c>
      <c r="D234" s="12">
        <v>456.85191099999997</v>
      </c>
    </row>
    <row r="235" spans="1:4" ht="19.5" customHeight="1">
      <c r="A235" s="19">
        <v>50</v>
      </c>
      <c r="B235" s="10" t="s">
        <v>191</v>
      </c>
      <c r="C235" s="11">
        <v>16</v>
      </c>
      <c r="D235" s="12">
        <v>340.60854399999999</v>
      </c>
    </row>
    <row r="236" spans="1:4" ht="19.5" customHeight="1">
      <c r="A236" s="19">
        <v>51</v>
      </c>
      <c r="B236" s="10" t="s">
        <v>188</v>
      </c>
      <c r="C236" s="11">
        <v>31</v>
      </c>
      <c r="D236" s="12">
        <v>317.30711000000002</v>
      </c>
    </row>
    <row r="237" spans="1:4" ht="19.5" customHeight="1">
      <c r="A237" s="19">
        <v>52</v>
      </c>
      <c r="B237" s="10" t="s">
        <v>262</v>
      </c>
      <c r="C237" s="11">
        <v>20</v>
      </c>
      <c r="D237" s="12">
        <v>311.87284799999998</v>
      </c>
    </row>
    <row r="238" spans="1:4" ht="19.5" customHeight="1">
      <c r="A238" s="19">
        <v>53</v>
      </c>
      <c r="B238" s="10" t="s">
        <v>195</v>
      </c>
      <c r="C238" s="11">
        <v>9</v>
      </c>
      <c r="D238" s="12">
        <v>245.35986299999999</v>
      </c>
    </row>
    <row r="239" spans="1:4" ht="19.5" customHeight="1">
      <c r="A239" s="19">
        <v>54</v>
      </c>
      <c r="B239" s="10" t="s">
        <v>198</v>
      </c>
      <c r="C239" s="11">
        <v>42</v>
      </c>
      <c r="D239" s="12">
        <v>240.36246</v>
      </c>
    </row>
    <row r="240" spans="1:4" ht="19.5" customHeight="1">
      <c r="A240" s="19">
        <v>55</v>
      </c>
      <c r="B240" s="10" t="s">
        <v>183</v>
      </c>
      <c r="C240" s="11">
        <v>21</v>
      </c>
      <c r="D240" s="12">
        <v>231.58128487000002</v>
      </c>
    </row>
    <row r="241" spans="1:4" ht="19.5" customHeight="1">
      <c r="A241" s="19">
        <v>56</v>
      </c>
      <c r="B241" s="10" t="s">
        <v>193</v>
      </c>
      <c r="C241" s="11">
        <v>18</v>
      </c>
      <c r="D241" s="12">
        <v>208.82464200000001</v>
      </c>
    </row>
    <row r="242" spans="1:4" ht="19.5" customHeight="1">
      <c r="A242" s="19">
        <v>57</v>
      </c>
      <c r="B242" s="10" t="s">
        <v>199</v>
      </c>
      <c r="C242" s="11">
        <v>10</v>
      </c>
      <c r="D242" s="12">
        <v>153.52383800000001</v>
      </c>
    </row>
    <row r="243" spans="1:4" ht="19.5" customHeight="1">
      <c r="A243" s="19">
        <v>58</v>
      </c>
      <c r="B243" s="10" t="s">
        <v>263</v>
      </c>
      <c r="C243" s="11">
        <v>10</v>
      </c>
      <c r="D243" s="12">
        <v>135.72999999999999</v>
      </c>
    </row>
    <row r="244" spans="1:4" ht="19.5" customHeight="1">
      <c r="A244" s="19">
        <v>59</v>
      </c>
      <c r="B244" s="10" t="s">
        <v>189</v>
      </c>
      <c r="C244" s="11">
        <v>8</v>
      </c>
      <c r="D244" s="12">
        <v>92.086029999999994</v>
      </c>
    </row>
    <row r="245" spans="1:4" ht="19.5" customHeight="1">
      <c r="A245" s="19">
        <v>60</v>
      </c>
      <c r="B245" s="10" t="s">
        <v>197</v>
      </c>
      <c r="C245" s="11">
        <v>14</v>
      </c>
      <c r="D245" s="12">
        <v>21.625</v>
      </c>
    </row>
    <row r="246" spans="1:4" ht="19.5" customHeight="1">
      <c r="A246" s="19">
        <v>61</v>
      </c>
      <c r="B246" s="10" t="s">
        <v>265</v>
      </c>
      <c r="C246" s="11">
        <v>4</v>
      </c>
      <c r="D246" s="12">
        <v>7.9012618099999994</v>
      </c>
    </row>
    <row r="247" spans="1:4" ht="19.5" customHeight="1">
      <c r="A247" s="19">
        <v>62</v>
      </c>
      <c r="B247" s="10" t="s">
        <v>266</v>
      </c>
      <c r="C247" s="11">
        <v>6</v>
      </c>
      <c r="D247" s="12">
        <v>4.1469940000000003</v>
      </c>
    </row>
    <row r="248" spans="1:4" ht="19.5" customHeight="1">
      <c r="A248" s="19">
        <v>63</v>
      </c>
      <c r="B248" s="10" t="s">
        <v>267</v>
      </c>
      <c r="C248" s="11">
        <v>1</v>
      </c>
      <c r="D248" s="12">
        <v>3</v>
      </c>
    </row>
    <row r="249" spans="1:4" ht="19.5" customHeight="1">
      <c r="A249" s="19">
        <v>64</v>
      </c>
      <c r="B249" s="10" t="s">
        <v>268</v>
      </c>
      <c r="C249" s="11">
        <v>1</v>
      </c>
      <c r="D249" s="12">
        <v>1.5</v>
      </c>
    </row>
    <row r="250" spans="1:4" ht="19.5" customHeight="1">
      <c r="A250" s="128" t="s">
        <v>206</v>
      </c>
      <c r="B250" s="128"/>
      <c r="C250" s="13">
        <f>SUM(C186:C249)</f>
        <v>36611</v>
      </c>
      <c r="D250" s="14">
        <f>SUM(D186:D249)</f>
        <v>442301.89419804985</v>
      </c>
    </row>
    <row r="251" spans="1:4" ht="15" customHeight="1"/>
    <row r="252" spans="1:4" ht="26.25" customHeight="1"/>
    <row r="253" spans="1:4" ht="15.75" customHeight="1"/>
  </sheetData>
  <sortState xmlns:xlrd2="http://schemas.microsoft.com/office/spreadsheetml/2017/richdata2" ref="B186:D249">
    <sortCondition descending="1" ref="D186:D249"/>
  </sortState>
  <mergeCells count="11">
    <mergeCell ref="A1:D1"/>
    <mergeCell ref="A180:B180"/>
    <mergeCell ref="A182:D182"/>
    <mergeCell ref="A183:D183"/>
    <mergeCell ref="A250:B250"/>
    <mergeCell ref="A3:B3"/>
    <mergeCell ref="A5:D5"/>
    <mergeCell ref="A6:D6"/>
    <mergeCell ref="A28:B28"/>
    <mergeCell ref="A34:D34"/>
    <mergeCell ref="A35:D35"/>
  </mergeCells>
  <conditionalFormatting sqref="B180:B1048576 B1:B8 B28:B37">
    <cfRule type="duplicateValues" dxfId="2" priority="4"/>
  </conditionalFormatting>
  <conditionalFormatting sqref="B9:B27">
    <cfRule type="duplicateValues" dxfId="1" priority="2"/>
  </conditionalFormatting>
  <conditionalFormatting sqref="B38:B179">
    <cfRule type="duplicateValues" dxfId="0" priority="580"/>
  </conditionalFormatting>
  <pageMargins left="0.7" right="0.45" top="0.5" bottom="0.5" header="0.3" footer="0.3"/>
  <pageSetup paperSize="9" fitToHeight="0" orientation="portrait" r:id="rId1"/>
  <rowBreaks count="2" manualBreakCount="2">
    <brk id="33" max="3" man="1"/>
    <brk id="18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2</vt:lpstr>
      <vt:lpstr>Thang 2 2023</vt:lpstr>
      <vt:lpstr>Luy ke T2 2023</vt:lpstr>
      <vt:lpstr>'Luy ke T2 2023'!Print_Area</vt:lpstr>
      <vt:lpstr>'thang 2'!Print_Area</vt:lpstr>
      <vt:lpstr>'Thang 2 2023'!Print_Area</vt:lpstr>
      <vt:lpstr>'Luy ke T2 2023'!Print_Titles</vt:lpstr>
      <vt:lpstr>'Thang 2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2022-11-24T07:58:57Z</cp:lastPrinted>
  <dcterms:created xsi:type="dcterms:W3CDTF">2020-03-20T08:58:11Z</dcterms:created>
  <dcterms:modified xsi:type="dcterms:W3CDTF">2023-02-24T07:29:13Z</dcterms:modified>
</cp:coreProperties>
</file>