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1 Bao cao\Nam 2022\Thang 12\"/>
    </mc:Choice>
  </mc:AlternateContent>
  <bookViews>
    <workbookView showHorizontalScroll="0" showVerticalScroll="0" xWindow="0" yWindow="0" windowWidth="15360" windowHeight="8256" firstSheet="31" activeTab="41"/>
  </bookViews>
  <sheets>
    <sheet name="1.GDP HH" sheetId="38" r:id="rId1"/>
    <sheet name="2. GDP SS" sheetId="39" r:id="rId2"/>
    <sheet name="3NN1" sheetId="47" r:id="rId3"/>
    <sheet name="4NN " sheetId="48" r:id="rId4"/>
    <sheet name="5NN" sheetId="49" r:id="rId5"/>
    <sheet name="6NN" sheetId="50" r:id="rId6"/>
    <sheet name="7 NN" sheetId="51" r:id="rId7"/>
    <sheet name="8-9NN" sheetId="52" r:id="rId8"/>
    <sheet name="11.IIPthang" sheetId="53" r:id="rId9"/>
    <sheet name="12.IIPquy" sheetId="54" r:id="rId10"/>
    <sheet name="13.SPCNthang" sheetId="55" r:id="rId11"/>
    <sheet name="14.SPCNquy" sheetId="56" r:id="rId12"/>
    <sheet name="15.CS TT TK" sheetId="57" r:id="rId13"/>
    <sheet name="16.LĐCN" sheetId="58" r:id="rId14"/>
    <sheet name="6. LĐCN_DP" sheetId="59" r:id="rId15"/>
    <sheet name="6" sheetId="12" r:id="rId16"/>
    <sheet name="DN1" sheetId="13" r:id="rId17"/>
    <sheet name="14. DN quay lai hoat dong" sheetId="14" r:id="rId18"/>
    <sheet name="15. DN Ngừng có thời hạn" sheetId="15" r:id="rId19"/>
    <sheet name="16.DN giải thể" sheetId="16" r:id="rId20"/>
    <sheet name="18.VĐTTXH" sheetId="8" r:id="rId21"/>
    <sheet name="19.VonNSNNthang" sheetId="9" r:id="rId22"/>
    <sheet name="20.VonNSNNquy" sheetId="10" r:id="rId23"/>
    <sheet name="21.DTNN " sheetId="11" r:id="rId24"/>
    <sheet name="26.Tongmuc" sheetId="17" r:id="rId25"/>
    <sheet name="27" sheetId="18" r:id="rId26"/>
    <sheet name="xuat khau thang" sheetId="19" r:id="rId27"/>
    <sheet name="XK Quy" sheetId="20" r:id="rId28"/>
    <sheet name="nhập khẩu tháng" sheetId="21" r:id="rId29"/>
    <sheet name="NK Quy" sheetId="22" r:id="rId30"/>
    <sheet name="XNKdichvu" sheetId="23" r:id="rId31"/>
    <sheet name="33.CPI" sheetId="46" r:id="rId32"/>
    <sheet name="30.Gia SX" sheetId="32" r:id="rId33"/>
    <sheet name="31.Gia NVL" sheetId="33" r:id="rId34"/>
    <sheet name="32.Gia Van tai" sheetId="34" r:id="rId35"/>
    <sheet name="33.Gia XK" sheetId="35" r:id="rId36"/>
    <sheet name="34.Gia NK" sheetId="36" r:id="rId37"/>
    <sheet name="35.TygiaTM" sheetId="37" r:id="rId38"/>
    <sheet name="40.Vantaithang" sheetId="24" r:id="rId39"/>
    <sheet name="41.Vantaiquy" sheetId="25" r:id="rId40"/>
    <sheet name="42.KQTthang" sheetId="26" r:id="rId41"/>
    <sheet name="43.KQTquy" sheetId="27" r:id="rId42"/>
    <sheet name="44DS" sheetId="28" r:id="rId43"/>
    <sheet name="45.Laodong" sheetId="29" r:id="rId44"/>
    <sheet name="46.thatnghiep" sheetId="30" r:id="rId45"/>
    <sheet name="Moi truong" sheetId="31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0" localSheetId="9">'[1]PNT-QUOT-#3'!#REF!</definedName>
    <definedName name="\0" localSheetId="17">'[1]PNT-QUOT-#3'!#REF!</definedName>
    <definedName name="\0" localSheetId="11">'[1]PNT-QUOT-#3'!#REF!</definedName>
    <definedName name="\0" localSheetId="18">'[1]PNT-QUOT-#3'!#REF!</definedName>
    <definedName name="\0" localSheetId="19">'[1]PNT-QUOT-#3'!#REF!</definedName>
    <definedName name="\0" localSheetId="20">'[2]PNT-QUOT-#3'!#REF!</definedName>
    <definedName name="\0" localSheetId="21">'[2]PNT-QUOT-#3'!#REF!</definedName>
    <definedName name="\0" localSheetId="22">'[2]PNT-QUOT-#3'!#REF!</definedName>
    <definedName name="\0" localSheetId="23">'[1]PNT-QUOT-#3'!#REF!</definedName>
    <definedName name="\0" localSheetId="24">'[1]PNT-QUOT-#3'!#REF!</definedName>
    <definedName name="\0" localSheetId="34">'[3]PNT-QUOT-#3'!#REF!</definedName>
    <definedName name="\0" localSheetId="38">'[1]PNT-QUOT-#3'!#REF!</definedName>
    <definedName name="\0" localSheetId="41">'[1]PNT-QUOT-#3'!#REF!</definedName>
    <definedName name="\0" localSheetId="14">'[1]PNT-QUOT-#3'!#REF!</definedName>
    <definedName name="\0" localSheetId="16">'[1]PNT-QUOT-#3'!#REF!</definedName>
    <definedName name="\0">'[2]PNT-QUOT-#3'!#REF!</definedName>
    <definedName name="\z" localSheetId="9">'[1]COAT&amp;WRAP-QIOT-#3'!#REF!</definedName>
    <definedName name="\z" localSheetId="17">'[1]COAT&amp;WRAP-QIOT-#3'!#REF!</definedName>
    <definedName name="\z" localSheetId="11">'[1]COAT&amp;WRAP-QIOT-#3'!#REF!</definedName>
    <definedName name="\z" localSheetId="18">'[1]COAT&amp;WRAP-QIOT-#3'!#REF!</definedName>
    <definedName name="\z" localSheetId="19">'[1]COAT&amp;WRAP-QIOT-#3'!#REF!</definedName>
    <definedName name="\z" localSheetId="20">'[2]COAT&amp;WRAP-QIOT-#3'!#REF!</definedName>
    <definedName name="\z" localSheetId="21">'[2]COAT&amp;WRAP-QIOT-#3'!#REF!</definedName>
    <definedName name="\z" localSheetId="22">'[2]COAT&amp;WRAP-QIOT-#3'!#REF!</definedName>
    <definedName name="\z" localSheetId="23">'[1]COAT&amp;WRAP-QIOT-#3'!#REF!</definedName>
    <definedName name="\z" localSheetId="24">'[1]COAT&amp;WRAP-QIOT-#3'!#REF!</definedName>
    <definedName name="\z" localSheetId="34">'[3]COAT&amp;WRAP-QIOT-#3'!#REF!</definedName>
    <definedName name="\z" localSheetId="38">'[1]COAT&amp;WRAP-QIOT-#3'!#REF!</definedName>
    <definedName name="\z" localSheetId="41">'[1]COAT&amp;WRAP-QIOT-#3'!#REF!</definedName>
    <definedName name="\z" localSheetId="14">'[1]COAT&amp;WRAP-QIOT-#3'!#REF!</definedName>
    <definedName name="\z" localSheetId="16">'[1]COAT&amp;WRAP-QIOT-#3'!#REF!</definedName>
    <definedName name="\z">'[2]COAT&amp;WRAP-QIOT-#3'!#REF!</definedName>
    <definedName name="_________h1" localSheetId="19" hidden="1">{"'TDTGT (theo Dphuong)'!$A$4:$F$75"}</definedName>
    <definedName name="_________h1" localSheetId="20" hidden="1">{"'TDTGT (theo Dphuong)'!$A$4:$F$75"}</definedName>
    <definedName name="_________h1" localSheetId="21" hidden="1">{"'TDTGT (theo Dphuong)'!$A$4:$F$75"}</definedName>
    <definedName name="_________h1" localSheetId="22" hidden="1">{"'TDTGT (theo Dphuong)'!$A$4:$F$75"}</definedName>
    <definedName name="_________h1" localSheetId="23" hidden="1">{"'TDTGT (theo Dphuong)'!$A$4:$F$75"}</definedName>
    <definedName name="_________h1" localSheetId="24" hidden="1">{"'TDTGT (theo Dphuong)'!$A$4:$F$75"}</definedName>
    <definedName name="_________h1" localSheetId="31" hidden="1">{"'TDTGT (theo Dphuong)'!$A$4:$F$75"}</definedName>
    <definedName name="_________h1" localSheetId="14" hidden="1">{"'TDTGT (theo Dphuong)'!$A$4:$F$75"}</definedName>
    <definedName name="_________h1" localSheetId="16" hidden="1">{"'TDTGT (theo Dphuong)'!$A$4:$F$75"}</definedName>
    <definedName name="_________h1" localSheetId="30" hidden="1">{"'TDTGT (theo Dphuong)'!$A$4:$F$75"}</definedName>
    <definedName name="_________h1" hidden="1">{"'TDTGT (theo Dphuong)'!$A$4:$F$75"}</definedName>
    <definedName name="________h1" localSheetId="19" hidden="1">{"'TDTGT (theo Dphuong)'!$A$4:$F$75"}</definedName>
    <definedName name="________h1" localSheetId="20" hidden="1">{"'TDTGT (theo Dphuong)'!$A$4:$F$75"}</definedName>
    <definedName name="________h1" localSheetId="21" hidden="1">{"'TDTGT (theo Dphuong)'!$A$4:$F$75"}</definedName>
    <definedName name="________h1" localSheetId="22" hidden="1">{"'TDTGT (theo Dphuong)'!$A$4:$F$75"}</definedName>
    <definedName name="________h1" localSheetId="23" hidden="1">{"'TDTGT (theo Dphuong)'!$A$4:$F$75"}</definedName>
    <definedName name="________h1" localSheetId="24" hidden="1">{"'TDTGT (theo Dphuong)'!$A$4:$F$75"}</definedName>
    <definedName name="________h1" localSheetId="31" hidden="1">{"'TDTGT (theo Dphuong)'!$A$4:$F$75"}</definedName>
    <definedName name="________h1" localSheetId="14" hidden="1">{"'TDTGT (theo Dphuong)'!$A$4:$F$75"}</definedName>
    <definedName name="________h1" localSheetId="16" hidden="1">{"'TDTGT (theo Dphuong)'!$A$4:$F$75"}</definedName>
    <definedName name="________h1" localSheetId="30" hidden="1">{"'TDTGT (theo Dphuong)'!$A$4:$F$75"}</definedName>
    <definedName name="________h1" hidden="1">{"'TDTGT (theo Dphuong)'!$A$4:$F$75"}</definedName>
    <definedName name="_______h1" localSheetId="19" hidden="1">{"'TDTGT (theo Dphuong)'!$A$4:$F$75"}</definedName>
    <definedName name="_______h1" localSheetId="20" hidden="1">{"'TDTGT (theo Dphuong)'!$A$4:$F$75"}</definedName>
    <definedName name="_______h1" localSheetId="21" hidden="1">{"'TDTGT (theo Dphuong)'!$A$4:$F$75"}</definedName>
    <definedName name="_______h1" localSheetId="22" hidden="1">{"'TDTGT (theo Dphuong)'!$A$4:$F$75"}</definedName>
    <definedName name="_______h1" localSheetId="23" hidden="1">{"'TDTGT (theo Dphuong)'!$A$4:$F$75"}</definedName>
    <definedName name="_______h1" localSheetId="24" hidden="1">{"'TDTGT (theo Dphuong)'!$A$4:$F$75"}</definedName>
    <definedName name="_______h1" localSheetId="31" hidden="1">{"'TDTGT (theo Dphuong)'!$A$4:$F$75"}</definedName>
    <definedName name="_______h1" localSheetId="14" hidden="1">{"'TDTGT (theo Dphuong)'!$A$4:$F$75"}</definedName>
    <definedName name="_______h1" localSheetId="16" hidden="1">{"'TDTGT (theo Dphuong)'!$A$4:$F$75"}</definedName>
    <definedName name="_______h1" localSheetId="30" hidden="1">{"'TDTGT (theo Dphuong)'!$A$4:$F$75"}</definedName>
    <definedName name="_______h1" hidden="1">{"'TDTGT (theo Dphuong)'!$A$4:$F$75"}</definedName>
    <definedName name="______B5" localSheetId="19" hidden="1">{#N/A,#N/A,FALSE,"Chung"}</definedName>
    <definedName name="______B5" localSheetId="20" hidden="1">{#N/A,#N/A,FALSE,"Chung"}</definedName>
    <definedName name="______B5" localSheetId="21" hidden="1">{#N/A,#N/A,FALSE,"Chung"}</definedName>
    <definedName name="______B5" localSheetId="22" hidden="1">{#N/A,#N/A,FALSE,"Chung"}</definedName>
    <definedName name="______B5" localSheetId="23" hidden="1">{#N/A,#N/A,FALSE,"Chung"}</definedName>
    <definedName name="______B5" localSheetId="24" hidden="1">{#N/A,#N/A,FALSE,"Chung"}</definedName>
    <definedName name="______B5" localSheetId="31" hidden="1">{#N/A,#N/A,FALSE,"Chung"}</definedName>
    <definedName name="______B5" localSheetId="14" hidden="1">{#N/A,#N/A,FALSE,"Chung"}</definedName>
    <definedName name="______B5" localSheetId="16" hidden="1">{#N/A,#N/A,FALSE,"Chung"}</definedName>
    <definedName name="______B5" localSheetId="30" hidden="1">{#N/A,#N/A,FALSE,"Chung"}</definedName>
    <definedName name="______B5" hidden="1">{#N/A,#N/A,FALSE,"Chung"}</definedName>
    <definedName name="______h1" localSheetId="19" hidden="1">{"'TDTGT (theo Dphuong)'!$A$4:$F$75"}</definedName>
    <definedName name="______h1" localSheetId="20" hidden="1">{"'TDTGT (theo Dphuong)'!$A$4:$F$75"}</definedName>
    <definedName name="______h1" localSheetId="21" hidden="1">{"'TDTGT (theo Dphuong)'!$A$4:$F$75"}</definedName>
    <definedName name="______h1" localSheetId="22" hidden="1">{"'TDTGT (theo Dphuong)'!$A$4:$F$75"}</definedName>
    <definedName name="______h1" localSheetId="23" hidden="1">{"'TDTGT (theo Dphuong)'!$A$4:$F$75"}</definedName>
    <definedName name="______h1" localSheetId="24" hidden="1">{"'TDTGT (theo Dphuong)'!$A$4:$F$75"}</definedName>
    <definedName name="______h1" localSheetId="31" hidden="1">{"'TDTGT (theo Dphuong)'!$A$4:$F$75"}</definedName>
    <definedName name="______h1" localSheetId="14" hidden="1">{"'TDTGT (theo Dphuong)'!$A$4:$F$75"}</definedName>
    <definedName name="______h1" localSheetId="16" hidden="1">{"'TDTGT (theo Dphuong)'!$A$4:$F$75"}</definedName>
    <definedName name="______h1" localSheetId="30" hidden="1">{"'TDTGT (theo Dphuong)'!$A$4:$F$75"}</definedName>
    <definedName name="______h1" hidden="1">{"'TDTGT (theo Dphuong)'!$A$4:$F$75"}</definedName>
    <definedName name="______h2" localSheetId="19" hidden="1">{"'TDTGT (theo Dphuong)'!$A$4:$F$75"}</definedName>
    <definedName name="______h2" localSheetId="20" hidden="1">{"'TDTGT (theo Dphuong)'!$A$4:$F$75"}</definedName>
    <definedName name="______h2" localSheetId="21" hidden="1">{"'TDTGT (theo Dphuong)'!$A$4:$F$75"}</definedName>
    <definedName name="______h2" localSheetId="22" hidden="1">{"'TDTGT (theo Dphuong)'!$A$4:$F$75"}</definedName>
    <definedName name="______h2" localSheetId="23" hidden="1">{"'TDTGT (theo Dphuong)'!$A$4:$F$75"}</definedName>
    <definedName name="______h2" localSheetId="24" hidden="1">{"'TDTGT (theo Dphuong)'!$A$4:$F$75"}</definedName>
    <definedName name="______h2" localSheetId="31" hidden="1">{"'TDTGT (theo Dphuong)'!$A$4:$F$75"}</definedName>
    <definedName name="______h2" localSheetId="14" hidden="1">{"'TDTGT (theo Dphuong)'!$A$4:$F$75"}</definedName>
    <definedName name="______h2" localSheetId="16" hidden="1">{"'TDTGT (theo Dphuong)'!$A$4:$F$75"}</definedName>
    <definedName name="______h2" localSheetId="30" hidden="1">{"'TDTGT (theo Dphuong)'!$A$4:$F$75"}</definedName>
    <definedName name="______h2" hidden="1">{"'TDTGT (theo Dphuong)'!$A$4:$F$75"}</definedName>
    <definedName name="_____B5" localSheetId="19" hidden="1">{#N/A,#N/A,FALSE,"Chung"}</definedName>
    <definedName name="_____B5" localSheetId="20" hidden="1">{#N/A,#N/A,FALSE,"Chung"}</definedName>
    <definedName name="_____B5" localSheetId="21" hidden="1">{#N/A,#N/A,FALSE,"Chung"}</definedName>
    <definedName name="_____B5" localSheetId="22" hidden="1">{#N/A,#N/A,FALSE,"Chung"}</definedName>
    <definedName name="_____B5" localSheetId="23" hidden="1">{#N/A,#N/A,FALSE,"Chung"}</definedName>
    <definedName name="_____B5" localSheetId="24" hidden="1">{#N/A,#N/A,FALSE,"Chung"}</definedName>
    <definedName name="_____B5" localSheetId="31" hidden="1">{#N/A,#N/A,FALSE,"Chung"}</definedName>
    <definedName name="_____B5" localSheetId="14" hidden="1">{#N/A,#N/A,FALSE,"Chung"}</definedName>
    <definedName name="_____B5" localSheetId="16" hidden="1">{#N/A,#N/A,FALSE,"Chung"}</definedName>
    <definedName name="_____B5" localSheetId="30" hidden="1">{#N/A,#N/A,FALSE,"Chung"}</definedName>
    <definedName name="_____B5" hidden="1">{#N/A,#N/A,FALSE,"Chung"}</definedName>
    <definedName name="_____h1" localSheetId="19" hidden="1">{"'TDTGT (theo Dphuong)'!$A$4:$F$75"}</definedName>
    <definedName name="_____h1" localSheetId="20" hidden="1">{"'TDTGT (theo Dphuong)'!$A$4:$F$75"}</definedName>
    <definedName name="_____h1" localSheetId="21" hidden="1">{"'TDTGT (theo Dphuong)'!$A$4:$F$75"}</definedName>
    <definedName name="_____h1" localSheetId="22" hidden="1">{"'TDTGT (theo Dphuong)'!$A$4:$F$75"}</definedName>
    <definedName name="_____h1" localSheetId="23" hidden="1">{"'TDTGT (theo Dphuong)'!$A$4:$F$75"}</definedName>
    <definedName name="_____h1" localSheetId="24" hidden="1">{"'TDTGT (theo Dphuong)'!$A$4:$F$75"}</definedName>
    <definedName name="_____h1" localSheetId="31" hidden="1">{"'TDTGT (theo Dphuong)'!$A$4:$F$75"}</definedName>
    <definedName name="_____h1" localSheetId="14" hidden="1">{"'TDTGT (theo Dphuong)'!$A$4:$F$75"}</definedName>
    <definedName name="_____h1" localSheetId="16" hidden="1">{"'TDTGT (theo Dphuong)'!$A$4:$F$75"}</definedName>
    <definedName name="_____h1" localSheetId="30" hidden="1">{"'TDTGT (theo Dphuong)'!$A$4:$F$75"}</definedName>
    <definedName name="_____h1" hidden="1">{"'TDTGT (theo Dphuong)'!$A$4:$F$75"}</definedName>
    <definedName name="_____h2" localSheetId="19" hidden="1">{"'TDTGT (theo Dphuong)'!$A$4:$F$75"}</definedName>
    <definedName name="_____h2" localSheetId="20" hidden="1">{"'TDTGT (theo Dphuong)'!$A$4:$F$75"}</definedName>
    <definedName name="_____h2" localSheetId="21" hidden="1">{"'TDTGT (theo Dphuong)'!$A$4:$F$75"}</definedName>
    <definedName name="_____h2" localSheetId="22" hidden="1">{"'TDTGT (theo Dphuong)'!$A$4:$F$75"}</definedName>
    <definedName name="_____h2" localSheetId="23" hidden="1">{"'TDTGT (theo Dphuong)'!$A$4:$F$75"}</definedName>
    <definedName name="_____h2" localSheetId="24" hidden="1">{"'TDTGT (theo Dphuong)'!$A$4:$F$75"}</definedName>
    <definedName name="_____h2" localSheetId="31" hidden="1">{"'TDTGT (theo Dphuong)'!$A$4:$F$75"}</definedName>
    <definedName name="_____h2" localSheetId="14" hidden="1">{"'TDTGT (theo Dphuong)'!$A$4:$F$75"}</definedName>
    <definedName name="_____h2" localSheetId="16" hidden="1">{"'TDTGT (theo Dphuong)'!$A$4:$F$75"}</definedName>
    <definedName name="_____h2" localSheetId="30" hidden="1">{"'TDTGT (theo Dphuong)'!$A$4:$F$75"}</definedName>
    <definedName name="_____h2" hidden="1">{"'TDTGT (theo Dphuong)'!$A$4:$F$75"}</definedName>
    <definedName name="____B5" localSheetId="19" hidden="1">{#N/A,#N/A,FALSE,"Chung"}</definedName>
    <definedName name="____B5" localSheetId="20" hidden="1">{#N/A,#N/A,FALSE,"Chung"}</definedName>
    <definedName name="____B5" localSheetId="21" hidden="1">{#N/A,#N/A,FALSE,"Chung"}</definedName>
    <definedName name="____B5" localSheetId="22" hidden="1">{#N/A,#N/A,FALSE,"Chung"}</definedName>
    <definedName name="____B5" localSheetId="23" hidden="1">{#N/A,#N/A,FALSE,"Chung"}</definedName>
    <definedName name="____B5" localSheetId="24" hidden="1">{#N/A,#N/A,FALSE,"Chung"}</definedName>
    <definedName name="____B5" localSheetId="31" hidden="1">{#N/A,#N/A,FALSE,"Chung"}</definedName>
    <definedName name="____B5" localSheetId="14" hidden="1">{#N/A,#N/A,FALSE,"Chung"}</definedName>
    <definedName name="____B5" localSheetId="16" hidden="1">{#N/A,#N/A,FALSE,"Chung"}</definedName>
    <definedName name="____B5" localSheetId="30" hidden="1">{#N/A,#N/A,FALSE,"Chung"}</definedName>
    <definedName name="____B5" hidden="1">{#N/A,#N/A,FALSE,"Chung"}</definedName>
    <definedName name="____h1" localSheetId="19" hidden="1">{"'TDTGT (theo Dphuong)'!$A$4:$F$75"}</definedName>
    <definedName name="____h1" localSheetId="20" hidden="1">{"'TDTGT (theo Dphuong)'!$A$4:$F$75"}</definedName>
    <definedName name="____h1" localSheetId="21" hidden="1">{"'TDTGT (theo Dphuong)'!$A$4:$F$75"}</definedName>
    <definedName name="____h1" localSheetId="22" hidden="1">{"'TDTGT (theo Dphuong)'!$A$4:$F$75"}</definedName>
    <definedName name="____h1" localSheetId="23" hidden="1">{"'TDTGT (theo Dphuong)'!$A$4:$F$75"}</definedName>
    <definedName name="____h1" localSheetId="24" hidden="1">{"'TDTGT (theo Dphuong)'!$A$4:$F$75"}</definedName>
    <definedName name="____h1" localSheetId="31" hidden="1">{"'TDTGT (theo Dphuong)'!$A$4:$F$75"}</definedName>
    <definedName name="____h1" localSheetId="14" hidden="1">{"'TDTGT (theo Dphuong)'!$A$4:$F$75"}</definedName>
    <definedName name="____h1" localSheetId="16" hidden="1">{"'TDTGT (theo Dphuong)'!$A$4:$F$75"}</definedName>
    <definedName name="____h1" localSheetId="30" hidden="1">{"'TDTGT (theo Dphuong)'!$A$4:$F$75"}</definedName>
    <definedName name="____h1" hidden="1">{"'TDTGT (theo Dphuong)'!$A$4:$F$75"}</definedName>
    <definedName name="____h2" localSheetId="19" hidden="1">{"'TDTGT (theo Dphuong)'!$A$4:$F$75"}</definedName>
    <definedName name="____h2" localSheetId="20" hidden="1">{"'TDTGT (theo Dphuong)'!$A$4:$F$75"}</definedName>
    <definedName name="____h2" localSheetId="21" hidden="1">{"'TDTGT (theo Dphuong)'!$A$4:$F$75"}</definedName>
    <definedName name="____h2" localSheetId="22" hidden="1">{"'TDTGT (theo Dphuong)'!$A$4:$F$75"}</definedName>
    <definedName name="____h2" localSheetId="23" hidden="1">{"'TDTGT (theo Dphuong)'!$A$4:$F$75"}</definedName>
    <definedName name="____h2" localSheetId="24" hidden="1">{"'TDTGT (theo Dphuong)'!$A$4:$F$75"}</definedName>
    <definedName name="____h2" localSheetId="31" hidden="1">{"'TDTGT (theo Dphuong)'!$A$4:$F$75"}</definedName>
    <definedName name="____h2" localSheetId="14" hidden="1">{"'TDTGT (theo Dphuong)'!$A$4:$F$75"}</definedName>
    <definedName name="____h2" localSheetId="16" hidden="1">{"'TDTGT (theo Dphuong)'!$A$4:$F$75"}</definedName>
    <definedName name="____h2" localSheetId="30" hidden="1">{"'TDTGT (theo Dphuong)'!$A$4:$F$75"}</definedName>
    <definedName name="____h2" hidden="1">{"'TDTGT (theo Dphuong)'!$A$4:$F$75"}</definedName>
    <definedName name="___B5" localSheetId="19" hidden="1">{#N/A,#N/A,FALSE,"Chung"}</definedName>
    <definedName name="___B5" localSheetId="20" hidden="1">{#N/A,#N/A,FALSE,"Chung"}</definedName>
    <definedName name="___B5" localSheetId="21" hidden="1">{#N/A,#N/A,FALSE,"Chung"}</definedName>
    <definedName name="___B5" localSheetId="22" hidden="1">{#N/A,#N/A,FALSE,"Chung"}</definedName>
    <definedName name="___B5" localSheetId="23" hidden="1">{#N/A,#N/A,FALSE,"Chung"}</definedName>
    <definedName name="___B5" localSheetId="24" hidden="1">{#N/A,#N/A,FALSE,"Chung"}</definedName>
    <definedName name="___B5" localSheetId="31" hidden="1">{#N/A,#N/A,FALSE,"Chung"}</definedName>
    <definedName name="___B5" localSheetId="14" hidden="1">{#N/A,#N/A,FALSE,"Chung"}</definedName>
    <definedName name="___B5" localSheetId="16" hidden="1">{#N/A,#N/A,FALSE,"Chung"}</definedName>
    <definedName name="___B5" localSheetId="30" hidden="1">{#N/A,#N/A,FALSE,"Chung"}</definedName>
    <definedName name="___B5" hidden="1">{#N/A,#N/A,FALSE,"Chung"}</definedName>
    <definedName name="___h1" localSheetId="19" hidden="1">{"'TDTGT (theo Dphuong)'!$A$4:$F$75"}</definedName>
    <definedName name="___h1" localSheetId="20" hidden="1">{"'TDTGT (theo Dphuong)'!$A$4:$F$75"}</definedName>
    <definedName name="___h1" localSheetId="21" hidden="1">{"'TDTGT (theo Dphuong)'!$A$4:$F$75"}</definedName>
    <definedName name="___h1" localSheetId="22" hidden="1">{"'TDTGT (theo Dphuong)'!$A$4:$F$75"}</definedName>
    <definedName name="___h1" localSheetId="23" hidden="1">{"'TDTGT (theo Dphuong)'!$A$4:$F$75"}</definedName>
    <definedName name="___h1" localSheetId="24" hidden="1">{"'TDTGT (theo Dphuong)'!$A$4:$F$75"}</definedName>
    <definedName name="___h1" localSheetId="31" hidden="1">{"'TDTGT (theo Dphuong)'!$A$4:$F$75"}</definedName>
    <definedName name="___h1" localSheetId="14" hidden="1">{"'TDTGT (theo Dphuong)'!$A$4:$F$75"}</definedName>
    <definedName name="___h1" localSheetId="16" hidden="1">{"'TDTGT (theo Dphuong)'!$A$4:$F$75"}</definedName>
    <definedName name="___h1" localSheetId="30" hidden="1">{"'TDTGT (theo Dphuong)'!$A$4:$F$75"}</definedName>
    <definedName name="___h1" hidden="1">{"'TDTGT (theo Dphuong)'!$A$4:$F$75"}</definedName>
    <definedName name="___h2" localSheetId="19" hidden="1">{"'TDTGT (theo Dphuong)'!$A$4:$F$75"}</definedName>
    <definedName name="___h2" localSheetId="20" hidden="1">{"'TDTGT (theo Dphuong)'!$A$4:$F$75"}</definedName>
    <definedName name="___h2" localSheetId="21" hidden="1">{"'TDTGT (theo Dphuong)'!$A$4:$F$75"}</definedName>
    <definedName name="___h2" localSheetId="22" hidden="1">{"'TDTGT (theo Dphuong)'!$A$4:$F$75"}</definedName>
    <definedName name="___h2" localSheetId="23" hidden="1">{"'TDTGT (theo Dphuong)'!$A$4:$F$75"}</definedName>
    <definedName name="___h2" localSheetId="24" hidden="1">{"'TDTGT (theo Dphuong)'!$A$4:$F$75"}</definedName>
    <definedName name="___h2" localSheetId="31" hidden="1">{"'TDTGT (theo Dphuong)'!$A$4:$F$75"}</definedName>
    <definedName name="___h2" localSheetId="14" hidden="1">{"'TDTGT (theo Dphuong)'!$A$4:$F$75"}</definedName>
    <definedName name="___h2" localSheetId="16" hidden="1">{"'TDTGT (theo Dphuong)'!$A$4:$F$75"}</definedName>
    <definedName name="___h2" localSheetId="30" hidden="1">{"'TDTGT (theo Dphuong)'!$A$4:$F$75"}</definedName>
    <definedName name="___h2" hidden="1">{"'TDTGT (theo Dphuong)'!$A$4:$F$75"}</definedName>
    <definedName name="__B5" localSheetId="19" hidden="1">{#N/A,#N/A,FALSE,"Chung"}</definedName>
    <definedName name="__B5" localSheetId="20" hidden="1">{#N/A,#N/A,FALSE,"Chung"}</definedName>
    <definedName name="__B5" localSheetId="21" hidden="1">{#N/A,#N/A,FALSE,"Chung"}</definedName>
    <definedName name="__B5" localSheetId="22" hidden="1">{#N/A,#N/A,FALSE,"Chung"}</definedName>
    <definedName name="__B5" localSheetId="23" hidden="1">{#N/A,#N/A,FALSE,"Chung"}</definedName>
    <definedName name="__B5" localSheetId="24" hidden="1">{#N/A,#N/A,FALSE,"Chung"}</definedName>
    <definedName name="__B5" localSheetId="31" hidden="1">{#N/A,#N/A,FALSE,"Chung"}</definedName>
    <definedName name="__B5" localSheetId="14" hidden="1">{#N/A,#N/A,FALSE,"Chung"}</definedName>
    <definedName name="__B5" localSheetId="16" hidden="1">{#N/A,#N/A,FALSE,"Chung"}</definedName>
    <definedName name="__B5" localSheetId="30" hidden="1">{#N/A,#N/A,FALSE,"Chung"}</definedName>
    <definedName name="__B5" hidden="1">{#N/A,#N/A,FALSE,"Chung"}</definedName>
    <definedName name="__h1" localSheetId="19" hidden="1">{"'TDTGT (theo Dphuong)'!$A$4:$F$75"}</definedName>
    <definedName name="__h1" localSheetId="20" hidden="1">{"'TDTGT (theo Dphuong)'!$A$4:$F$75"}</definedName>
    <definedName name="__h1" localSheetId="21" hidden="1">{"'TDTGT (theo Dphuong)'!$A$4:$F$75"}</definedName>
    <definedName name="__h1" localSheetId="22" hidden="1">{"'TDTGT (theo Dphuong)'!$A$4:$F$75"}</definedName>
    <definedName name="__h1" localSheetId="23" hidden="1">{"'TDTGT (theo Dphuong)'!$A$4:$F$75"}</definedName>
    <definedName name="__h1" localSheetId="24" hidden="1">{"'TDTGT (theo Dphuong)'!$A$4:$F$75"}</definedName>
    <definedName name="__h1" localSheetId="31" hidden="1">{"'TDTGT (theo Dphuong)'!$A$4:$F$75"}</definedName>
    <definedName name="__h1" localSheetId="14" hidden="1">{"'TDTGT (theo Dphuong)'!$A$4:$F$75"}</definedName>
    <definedName name="__h1" localSheetId="16" hidden="1">{"'TDTGT (theo Dphuong)'!$A$4:$F$75"}</definedName>
    <definedName name="__h1" localSheetId="30" hidden="1">{"'TDTGT (theo Dphuong)'!$A$4:$F$75"}</definedName>
    <definedName name="__h1" hidden="1">{"'TDTGT (theo Dphuong)'!$A$4:$F$75"}</definedName>
    <definedName name="__h2" localSheetId="19" hidden="1">{"'TDTGT (theo Dphuong)'!$A$4:$F$75"}</definedName>
    <definedName name="__h2" localSheetId="20" hidden="1">{"'TDTGT (theo Dphuong)'!$A$4:$F$75"}</definedName>
    <definedName name="__h2" localSheetId="21" hidden="1">{"'TDTGT (theo Dphuong)'!$A$4:$F$75"}</definedName>
    <definedName name="__h2" localSheetId="22" hidden="1">{"'TDTGT (theo Dphuong)'!$A$4:$F$75"}</definedName>
    <definedName name="__h2" localSheetId="23" hidden="1">{"'TDTGT (theo Dphuong)'!$A$4:$F$75"}</definedName>
    <definedName name="__h2" localSheetId="24" hidden="1">{"'TDTGT (theo Dphuong)'!$A$4:$F$75"}</definedName>
    <definedName name="__h2" localSheetId="31" hidden="1">{"'TDTGT (theo Dphuong)'!$A$4:$F$75"}</definedName>
    <definedName name="__h2" localSheetId="14" hidden="1">{"'TDTGT (theo Dphuong)'!$A$4:$F$75"}</definedName>
    <definedName name="__h2" localSheetId="16" hidden="1">{"'TDTGT (theo Dphuong)'!$A$4:$F$75"}</definedName>
    <definedName name="__h2" localSheetId="30" hidden="1">{"'TDTGT (theo Dphuong)'!$A$4:$F$75"}</definedName>
    <definedName name="__h2" hidden="1">{"'TDTGT (theo Dphuong)'!$A$4:$F$75"}</definedName>
    <definedName name="_B5" localSheetId="19" hidden="1">{#N/A,#N/A,FALSE,"Chung"}</definedName>
    <definedName name="_B5" localSheetId="20" hidden="1">{#N/A,#N/A,FALSE,"Chung"}</definedName>
    <definedName name="_B5" localSheetId="21" hidden="1">{#N/A,#N/A,FALSE,"Chung"}</definedName>
    <definedName name="_B5" localSheetId="22" hidden="1">{#N/A,#N/A,FALSE,"Chung"}</definedName>
    <definedName name="_B5" localSheetId="23" hidden="1">{#N/A,#N/A,FALSE,"Chung"}</definedName>
    <definedName name="_B5" localSheetId="24" hidden="1">{#N/A,#N/A,FALSE,"Chung"}</definedName>
    <definedName name="_B5" localSheetId="31" hidden="1">{#N/A,#N/A,FALSE,"Chung"}</definedName>
    <definedName name="_B5" localSheetId="14" hidden="1">{#N/A,#N/A,FALSE,"Chung"}</definedName>
    <definedName name="_B5" localSheetId="16" hidden="1">{#N/A,#N/A,FALSE,"Chung"}</definedName>
    <definedName name="_B5" localSheetId="30" hidden="1">{#N/A,#N/A,FALSE,"Chung"}</definedName>
    <definedName name="_B5" hidden="1">{#N/A,#N/A,FALSE,"Chung"}</definedName>
    <definedName name="_Fill" localSheetId="9" hidden="1">#REF!</definedName>
    <definedName name="_Fill" localSheetId="17" hidden="1">#REF!</definedName>
    <definedName name="_Fill" localSheetId="11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34" hidden="1">#REF!</definedName>
    <definedName name="_Fill" localSheetId="31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41" hidden="1">#REF!</definedName>
    <definedName name="_Fill" localSheetId="43" hidden="1">#REF!</definedName>
    <definedName name="_Fill" localSheetId="14" hidden="1">#REF!</definedName>
    <definedName name="_Fill" localSheetId="16" hidden="1">#REF!</definedName>
    <definedName name="_Fill" localSheetId="30" hidden="1">#REF!</definedName>
    <definedName name="_Fill" hidden="1">#REF!</definedName>
    <definedName name="_xlnm._FilterDatabase" localSheetId="17" hidden="1">'14. DN quay lai hoat dong'!$A$6:$D$6</definedName>
    <definedName name="_xlnm._FilterDatabase" localSheetId="18" hidden="1">'15. DN Ngừng có thời hạn'!$A$8:$E$8</definedName>
    <definedName name="_xlnm._FilterDatabase" localSheetId="19" hidden="1">'16.DN giải thể'!$A$8:$H$8</definedName>
    <definedName name="_xlnm._FilterDatabase" localSheetId="16" hidden="1">'DN1'!$A$10:$K$10</definedName>
    <definedName name="_h1" localSheetId="19" hidden="1">{"'TDTGT (theo Dphuong)'!$A$4:$F$75"}</definedName>
    <definedName name="_h1" localSheetId="20" hidden="1">{"'TDTGT (theo Dphuong)'!$A$4:$F$75"}</definedName>
    <definedName name="_h1" localSheetId="21" hidden="1">{"'TDTGT (theo Dphuong)'!$A$4:$F$75"}</definedName>
    <definedName name="_h1" localSheetId="22" hidden="1">{"'TDTGT (theo Dphuong)'!$A$4:$F$75"}</definedName>
    <definedName name="_h1" localSheetId="23" hidden="1">{"'TDTGT (theo Dphuong)'!$A$4:$F$75"}</definedName>
    <definedName name="_h1" localSheetId="24" hidden="1">{"'TDTGT (theo Dphuong)'!$A$4:$F$75"}</definedName>
    <definedName name="_h1" localSheetId="31" hidden="1">{"'TDTGT (theo Dphuong)'!$A$4:$F$75"}</definedName>
    <definedName name="_h1" localSheetId="14" hidden="1">{"'TDTGT (theo Dphuong)'!$A$4:$F$75"}</definedName>
    <definedName name="_h1" localSheetId="16" hidden="1">{"'TDTGT (theo Dphuong)'!$A$4:$F$75"}</definedName>
    <definedName name="_h1" localSheetId="30" hidden="1">{"'TDTGT (theo Dphuong)'!$A$4:$F$75"}</definedName>
    <definedName name="_h1" hidden="1">{"'TDTGT (theo Dphuong)'!$A$4:$F$75"}</definedName>
    <definedName name="_h2" localSheetId="19" hidden="1">{"'TDTGT (theo Dphuong)'!$A$4:$F$75"}</definedName>
    <definedName name="_h2" localSheetId="20" hidden="1">{"'TDTGT (theo Dphuong)'!$A$4:$F$75"}</definedName>
    <definedName name="_h2" localSheetId="21" hidden="1">{"'TDTGT (theo Dphuong)'!$A$4:$F$75"}</definedName>
    <definedName name="_h2" localSheetId="22" hidden="1">{"'TDTGT (theo Dphuong)'!$A$4:$F$75"}</definedName>
    <definedName name="_h2" localSheetId="23" hidden="1">{"'TDTGT (theo Dphuong)'!$A$4:$F$75"}</definedName>
    <definedName name="_h2" localSheetId="24" hidden="1">{"'TDTGT (theo Dphuong)'!$A$4:$F$75"}</definedName>
    <definedName name="_h2" localSheetId="31" hidden="1">{"'TDTGT (theo Dphuong)'!$A$4:$F$75"}</definedName>
    <definedName name="_h2" localSheetId="14" hidden="1">{"'TDTGT (theo Dphuong)'!$A$4:$F$75"}</definedName>
    <definedName name="_h2" localSheetId="16" hidden="1">{"'TDTGT (theo Dphuong)'!$A$4:$F$75"}</definedName>
    <definedName name="_h2" localSheetId="30" hidden="1">{"'TDTGT (theo Dphuong)'!$A$4:$F$75"}</definedName>
    <definedName name="_h2" hidden="1">{"'TDTGT (theo Dphuong)'!$A$4:$F$75"}</definedName>
    <definedName name="A" localSheetId="9">'[1]PNT-QUOT-#3'!#REF!</definedName>
    <definedName name="A" localSheetId="17">'[1]PNT-QUOT-#3'!#REF!</definedName>
    <definedName name="A" localSheetId="11">'[1]PNT-QUOT-#3'!#REF!</definedName>
    <definedName name="A" localSheetId="18">'[1]PNT-QUOT-#3'!#REF!</definedName>
    <definedName name="A" localSheetId="19">'[1]PNT-QUOT-#3'!#REF!</definedName>
    <definedName name="A" localSheetId="20">'[2]PNT-QUOT-#3'!#REF!</definedName>
    <definedName name="A" localSheetId="21">'[2]PNT-QUOT-#3'!#REF!</definedName>
    <definedName name="A" localSheetId="22">'[2]PNT-QUOT-#3'!#REF!</definedName>
    <definedName name="A" localSheetId="23">'[1]PNT-QUOT-#3'!#REF!</definedName>
    <definedName name="A" localSheetId="24">'[1]PNT-QUOT-#3'!#REF!</definedName>
    <definedName name="A" localSheetId="34">'[3]PNT-QUOT-#3'!#REF!</definedName>
    <definedName name="A" localSheetId="38">'[1]PNT-QUOT-#3'!#REF!</definedName>
    <definedName name="A" localSheetId="41">'[1]PNT-QUOT-#3'!#REF!</definedName>
    <definedName name="A" localSheetId="14">'[1]PNT-QUOT-#3'!#REF!</definedName>
    <definedName name="A" localSheetId="16">'[1]PNT-QUOT-#3'!#REF!</definedName>
    <definedName name="A">'[2]PNT-QUOT-#3'!#REF!</definedName>
    <definedName name="AAA" localSheetId="9">'[4]MTL$-INTER'!#REF!</definedName>
    <definedName name="AAA" localSheetId="17">'[4]MTL$-INTER'!#REF!</definedName>
    <definedName name="AAA" localSheetId="11">'[4]MTL$-INTER'!#REF!</definedName>
    <definedName name="AAA" localSheetId="18">'[4]MTL$-INTER'!#REF!</definedName>
    <definedName name="AAA" localSheetId="19">'[4]MTL$-INTER'!#REF!</definedName>
    <definedName name="AAA" localSheetId="20">'[4]MTL$-INTER'!#REF!</definedName>
    <definedName name="AAA" localSheetId="21">'[4]MTL$-INTER'!#REF!</definedName>
    <definedName name="AAA" localSheetId="22">'[4]MTL$-INTER'!#REF!</definedName>
    <definedName name="AAA" localSheetId="23">'[4]MTL$-INTER'!#REF!</definedName>
    <definedName name="AAA" localSheetId="24">'[4]MTL$-INTER'!#REF!</definedName>
    <definedName name="AAA" localSheetId="34">'[5]MTL$-INTER'!#REF!</definedName>
    <definedName name="AAA" localSheetId="38">'[4]MTL$-INTER'!#REF!</definedName>
    <definedName name="AAA" localSheetId="41">'[4]MTL$-INTER'!#REF!</definedName>
    <definedName name="AAA" localSheetId="14">'[4]MTL$-INTER'!#REF!</definedName>
    <definedName name="AAA" localSheetId="16">'[4]MTL$-INTER'!#REF!</definedName>
    <definedName name="AAA">'[5]MTL$-INTER'!#REF!</definedName>
    <definedName name="abc" localSheetId="19" hidden="1">{"'TDTGT (theo Dphuong)'!$A$4:$F$75"}</definedName>
    <definedName name="abc" localSheetId="20" hidden="1">{"'TDTGT (theo Dphuong)'!$A$4:$F$75"}</definedName>
    <definedName name="abc" localSheetId="21" hidden="1">{"'TDTGT (theo Dphuong)'!$A$4:$F$75"}</definedName>
    <definedName name="abc" localSheetId="22" hidden="1">{"'TDTGT (theo Dphuong)'!$A$4:$F$75"}</definedName>
    <definedName name="abc" localSheetId="23" hidden="1">{"'TDTGT (theo Dphuong)'!$A$4:$F$75"}</definedName>
    <definedName name="abc" localSheetId="24" hidden="1">{"'TDTGT (theo Dphuong)'!$A$4:$F$75"}</definedName>
    <definedName name="abc" localSheetId="31" hidden="1">{"'TDTGT (theo Dphuong)'!$A$4:$F$75"}</definedName>
    <definedName name="abc" localSheetId="14" hidden="1">{"'TDTGT (theo Dphuong)'!$A$4:$F$75"}</definedName>
    <definedName name="abc" localSheetId="16" hidden="1">{"'TDTGT (theo Dphuong)'!$A$4:$F$75"}</definedName>
    <definedName name="abc" localSheetId="30" hidden="1">{"'TDTGT (theo Dphuong)'!$A$4:$F$75"}</definedName>
    <definedName name="abc" hidden="1">{"'TDTGT (theo Dphuong)'!$A$4:$F$75"}</definedName>
    <definedName name="adsf" localSheetId="9">#REF!</definedName>
    <definedName name="adsf" localSheetId="17">#REF!</definedName>
    <definedName name="adsf" localSheetId="11">#REF!</definedName>
    <definedName name="adsf" localSheetId="18">#REF!</definedName>
    <definedName name="adsf" localSheetId="19">#REF!</definedName>
    <definedName name="adsf" localSheetId="22">#REF!</definedName>
    <definedName name="adsf" localSheetId="23">#REF!</definedName>
    <definedName name="adsf" localSheetId="24">#REF!</definedName>
    <definedName name="adsf" localSheetId="34">#REF!</definedName>
    <definedName name="adsf" localSheetId="31">#REF!</definedName>
    <definedName name="adsf" localSheetId="38">#REF!</definedName>
    <definedName name="adsf" localSheetId="41">#REF!</definedName>
    <definedName name="adsf" localSheetId="14">#REF!</definedName>
    <definedName name="adsf" localSheetId="16">#REF!</definedName>
    <definedName name="adsf" localSheetId="30">#REF!</definedName>
    <definedName name="adsf">#REF!</definedName>
    <definedName name="anpha" localSheetId="9">#REF!</definedName>
    <definedName name="anpha" localSheetId="17">#REF!</definedName>
    <definedName name="anpha" localSheetId="11">#REF!</definedName>
    <definedName name="anpha" localSheetId="18">#REF!</definedName>
    <definedName name="anpha" localSheetId="19">#REF!</definedName>
    <definedName name="anpha" localSheetId="20">#REF!</definedName>
    <definedName name="anpha" localSheetId="21">#REF!</definedName>
    <definedName name="anpha" localSheetId="22">#REF!</definedName>
    <definedName name="anpha" localSheetId="23">#REF!</definedName>
    <definedName name="anpha" localSheetId="24">#REF!</definedName>
    <definedName name="anpha" localSheetId="34">#REF!</definedName>
    <definedName name="anpha" localSheetId="31">#REF!</definedName>
    <definedName name="anpha" localSheetId="38">#REF!</definedName>
    <definedName name="anpha" localSheetId="41">#REF!</definedName>
    <definedName name="anpha" localSheetId="14">#REF!</definedName>
    <definedName name="anpha" localSheetId="16">#REF!</definedName>
    <definedName name="anpha" localSheetId="30">#REF!</definedName>
    <definedName name="anpha">#REF!</definedName>
    <definedName name="B" localSheetId="9">'[1]PNT-QUOT-#3'!#REF!</definedName>
    <definedName name="B" localSheetId="17">'[1]PNT-QUOT-#3'!#REF!</definedName>
    <definedName name="B" localSheetId="11">'[1]PNT-QUOT-#3'!#REF!</definedName>
    <definedName name="B" localSheetId="18">'[1]PNT-QUOT-#3'!#REF!</definedName>
    <definedName name="B" localSheetId="19">'[1]PNT-QUOT-#3'!#REF!</definedName>
    <definedName name="B" localSheetId="20">'[2]PNT-QUOT-#3'!#REF!</definedName>
    <definedName name="B" localSheetId="21">'[2]PNT-QUOT-#3'!#REF!</definedName>
    <definedName name="B" localSheetId="22">'[2]PNT-QUOT-#3'!#REF!</definedName>
    <definedName name="B" localSheetId="23">'[1]PNT-QUOT-#3'!#REF!</definedName>
    <definedName name="B" localSheetId="24">'[1]PNT-QUOT-#3'!#REF!</definedName>
    <definedName name="B" localSheetId="34">'[3]PNT-QUOT-#3'!#REF!</definedName>
    <definedName name="B" localSheetId="31">'[2]PNT-QUOT-#3'!#REF!</definedName>
    <definedName name="B" localSheetId="38">'[1]PNT-QUOT-#3'!#REF!</definedName>
    <definedName name="B" localSheetId="41">'[1]PNT-QUOT-#3'!#REF!</definedName>
    <definedName name="B" localSheetId="14">'[1]PNT-QUOT-#3'!#REF!</definedName>
    <definedName name="B" localSheetId="16">'[1]PNT-QUOT-#3'!#REF!</definedName>
    <definedName name="B">'[2]PNT-QUOT-#3'!#REF!</definedName>
    <definedName name="B5new" localSheetId="19" hidden="1">{"'TDTGT (theo Dphuong)'!$A$4:$F$75"}</definedName>
    <definedName name="B5new" localSheetId="20" hidden="1">{"'TDTGT (theo Dphuong)'!$A$4:$F$75"}</definedName>
    <definedName name="B5new" localSheetId="21" hidden="1">{"'TDTGT (theo Dphuong)'!$A$4:$F$75"}</definedName>
    <definedName name="B5new" localSheetId="22" hidden="1">{"'TDTGT (theo Dphuong)'!$A$4:$F$75"}</definedName>
    <definedName name="B5new" localSheetId="23" hidden="1">{"'TDTGT (theo Dphuong)'!$A$4:$F$75"}</definedName>
    <definedName name="B5new" localSheetId="24" hidden="1">{"'TDTGT (theo Dphuong)'!$A$4:$F$75"}</definedName>
    <definedName name="B5new" localSheetId="31" hidden="1">{"'TDTGT (theo Dphuong)'!$A$4:$F$75"}</definedName>
    <definedName name="B5new" localSheetId="14" hidden="1">{"'TDTGT (theo Dphuong)'!$A$4:$F$75"}</definedName>
    <definedName name="B5new" localSheetId="16" hidden="1">{"'TDTGT (theo Dphuong)'!$A$4:$F$75"}</definedName>
    <definedName name="B5new" localSheetId="30" hidden="1">{"'TDTGT (theo Dphuong)'!$A$4:$F$75"}</definedName>
    <definedName name="B5new" hidden="1">{"'TDTGT (theo Dphuong)'!$A$4:$F$75"}</definedName>
    <definedName name="beta" localSheetId="9">#REF!</definedName>
    <definedName name="beta" localSheetId="17">#REF!</definedName>
    <definedName name="beta" localSheetId="11">#REF!</definedName>
    <definedName name="beta" localSheetId="18">#REF!</definedName>
    <definedName name="beta" localSheetId="19">#REF!</definedName>
    <definedName name="beta" localSheetId="22">#REF!</definedName>
    <definedName name="beta" localSheetId="23">#REF!</definedName>
    <definedName name="beta" localSheetId="24">#REF!</definedName>
    <definedName name="beta" localSheetId="34">#REF!</definedName>
    <definedName name="beta" localSheetId="31">#REF!</definedName>
    <definedName name="beta" localSheetId="38">#REF!</definedName>
    <definedName name="beta" localSheetId="41">#REF!</definedName>
    <definedName name="beta" localSheetId="14">#REF!</definedName>
    <definedName name="beta" localSheetId="16">#REF!</definedName>
    <definedName name="beta" localSheetId="30">#REF!</definedName>
    <definedName name="beta">#REF!</definedName>
    <definedName name="BT" localSheetId="9">#REF!</definedName>
    <definedName name="BT" localSheetId="17">#REF!</definedName>
    <definedName name="BT" localSheetId="11">#REF!</definedName>
    <definedName name="BT" localSheetId="18">#REF!</definedName>
    <definedName name="BT" localSheetId="19">#REF!</definedName>
    <definedName name="BT" localSheetId="20">#REF!</definedName>
    <definedName name="BT" localSheetId="21">#REF!</definedName>
    <definedName name="BT" localSheetId="22">#REF!</definedName>
    <definedName name="BT" localSheetId="23">#REF!</definedName>
    <definedName name="BT" localSheetId="24">#REF!</definedName>
    <definedName name="BT" localSheetId="34">#REF!</definedName>
    <definedName name="BT" localSheetId="31">#REF!</definedName>
    <definedName name="BT" localSheetId="38">#REF!</definedName>
    <definedName name="BT" localSheetId="41">#REF!</definedName>
    <definedName name="BT" localSheetId="43">#REF!</definedName>
    <definedName name="BT" localSheetId="14">#REF!</definedName>
    <definedName name="BT" localSheetId="16">#REF!</definedName>
    <definedName name="BT" localSheetId="30">#REF!</definedName>
    <definedName name="BT">#REF!</definedName>
    <definedName name="bv" localSheetId="9">#REF!</definedName>
    <definedName name="bv" localSheetId="17">#REF!</definedName>
    <definedName name="bv" localSheetId="11">#REF!</definedName>
    <definedName name="bv" localSheetId="18">#REF!</definedName>
    <definedName name="bv" localSheetId="19">#REF!</definedName>
    <definedName name="bv" localSheetId="20">#REF!</definedName>
    <definedName name="bv" localSheetId="21">#REF!</definedName>
    <definedName name="bv" localSheetId="22">#REF!</definedName>
    <definedName name="bv" localSheetId="23">#REF!</definedName>
    <definedName name="bv" localSheetId="24">#REF!</definedName>
    <definedName name="bv" localSheetId="34">#REF!</definedName>
    <definedName name="bv" localSheetId="31">#REF!</definedName>
    <definedName name="bv" localSheetId="38">#REF!</definedName>
    <definedName name="bv" localSheetId="41">#REF!</definedName>
    <definedName name="bv" localSheetId="14">#REF!</definedName>
    <definedName name="bv" localSheetId="16">#REF!</definedName>
    <definedName name="bv" localSheetId="30">#REF!</definedName>
    <definedName name="bv">#REF!</definedName>
    <definedName name="COAT" localSheetId="9">'[1]PNT-QUOT-#3'!#REF!</definedName>
    <definedName name="COAT" localSheetId="17">'[1]PNT-QUOT-#3'!#REF!</definedName>
    <definedName name="COAT" localSheetId="11">'[1]PNT-QUOT-#3'!#REF!</definedName>
    <definedName name="COAT" localSheetId="18">'[1]PNT-QUOT-#3'!#REF!</definedName>
    <definedName name="COAT" localSheetId="19">'[1]PNT-QUOT-#3'!#REF!</definedName>
    <definedName name="COAT" localSheetId="20">'[2]PNT-QUOT-#3'!#REF!</definedName>
    <definedName name="COAT" localSheetId="21">'[2]PNT-QUOT-#3'!#REF!</definedName>
    <definedName name="COAT" localSheetId="22">'[2]PNT-QUOT-#3'!#REF!</definedName>
    <definedName name="COAT" localSheetId="23">'[1]PNT-QUOT-#3'!#REF!</definedName>
    <definedName name="COAT" localSheetId="24">'[1]PNT-QUOT-#3'!#REF!</definedName>
    <definedName name="COAT" localSheetId="34">'[3]PNT-QUOT-#3'!#REF!</definedName>
    <definedName name="COAT" localSheetId="31">'[2]PNT-QUOT-#3'!#REF!</definedName>
    <definedName name="COAT" localSheetId="38">'[1]PNT-QUOT-#3'!#REF!</definedName>
    <definedName name="COAT" localSheetId="41">'[1]PNT-QUOT-#3'!#REF!</definedName>
    <definedName name="COAT" localSheetId="14">'[1]PNT-QUOT-#3'!#REF!</definedName>
    <definedName name="COAT" localSheetId="16">'[1]PNT-QUOT-#3'!#REF!</definedName>
    <definedName name="COAT">'[2]PNT-QUOT-#3'!#REF!</definedName>
    <definedName name="CS_10" localSheetId="9">#REF!</definedName>
    <definedName name="CS_10" localSheetId="17">#REF!</definedName>
    <definedName name="CS_10" localSheetId="11">#REF!</definedName>
    <definedName name="CS_10" localSheetId="18">#REF!</definedName>
    <definedName name="CS_10" localSheetId="19">#REF!</definedName>
    <definedName name="CS_10" localSheetId="20">#REF!</definedName>
    <definedName name="CS_10" localSheetId="21">#REF!</definedName>
    <definedName name="CS_10" localSheetId="22">#REF!</definedName>
    <definedName name="CS_10" localSheetId="23">#REF!</definedName>
    <definedName name="CS_10" localSheetId="24">#REF!</definedName>
    <definedName name="CS_10" localSheetId="34">#REF!</definedName>
    <definedName name="CS_10" localSheetId="31">#REF!</definedName>
    <definedName name="CS_10" localSheetId="38">#REF!</definedName>
    <definedName name="CS_10" localSheetId="41">#REF!</definedName>
    <definedName name="CS_10" localSheetId="43">#REF!</definedName>
    <definedName name="CS_10" localSheetId="14">#REF!</definedName>
    <definedName name="CS_10" localSheetId="16">#REF!</definedName>
    <definedName name="CS_10" localSheetId="30">#REF!</definedName>
    <definedName name="CS_10">#REF!</definedName>
    <definedName name="CS_100" localSheetId="9">#REF!</definedName>
    <definedName name="CS_100" localSheetId="17">#REF!</definedName>
    <definedName name="CS_100" localSheetId="11">#REF!</definedName>
    <definedName name="CS_100" localSheetId="18">#REF!</definedName>
    <definedName name="CS_100" localSheetId="19">#REF!</definedName>
    <definedName name="CS_100" localSheetId="20">#REF!</definedName>
    <definedName name="CS_100" localSheetId="21">#REF!</definedName>
    <definedName name="CS_100" localSheetId="22">#REF!</definedName>
    <definedName name="CS_100" localSheetId="23">#REF!</definedName>
    <definedName name="CS_100" localSheetId="24">#REF!</definedName>
    <definedName name="CS_100" localSheetId="34">#REF!</definedName>
    <definedName name="CS_100" localSheetId="31">#REF!</definedName>
    <definedName name="CS_100" localSheetId="38">#REF!</definedName>
    <definedName name="CS_100" localSheetId="41">#REF!</definedName>
    <definedName name="CS_100" localSheetId="43">#REF!</definedName>
    <definedName name="CS_100" localSheetId="14">#REF!</definedName>
    <definedName name="CS_100" localSheetId="16">#REF!</definedName>
    <definedName name="CS_100" localSheetId="30">#REF!</definedName>
    <definedName name="CS_100">#REF!</definedName>
    <definedName name="CS_10S" localSheetId="9">#REF!</definedName>
    <definedName name="CS_10S" localSheetId="17">#REF!</definedName>
    <definedName name="CS_10S" localSheetId="11">#REF!</definedName>
    <definedName name="CS_10S" localSheetId="18">#REF!</definedName>
    <definedName name="CS_10S" localSheetId="19">#REF!</definedName>
    <definedName name="CS_10S" localSheetId="20">#REF!</definedName>
    <definedName name="CS_10S" localSheetId="21">#REF!</definedName>
    <definedName name="CS_10S" localSheetId="22">#REF!</definedName>
    <definedName name="CS_10S" localSheetId="23">#REF!</definedName>
    <definedName name="CS_10S" localSheetId="24">#REF!</definedName>
    <definedName name="CS_10S" localSheetId="34">#REF!</definedName>
    <definedName name="CS_10S" localSheetId="31">#REF!</definedName>
    <definedName name="CS_10S" localSheetId="38">#REF!</definedName>
    <definedName name="CS_10S" localSheetId="41">#REF!</definedName>
    <definedName name="CS_10S" localSheetId="43">#REF!</definedName>
    <definedName name="CS_10S" localSheetId="14">#REF!</definedName>
    <definedName name="CS_10S" localSheetId="16">#REF!</definedName>
    <definedName name="CS_10S" localSheetId="30">#REF!</definedName>
    <definedName name="CS_10S">#REF!</definedName>
    <definedName name="CS_120" localSheetId="9">#REF!</definedName>
    <definedName name="CS_120" localSheetId="17">#REF!</definedName>
    <definedName name="CS_120" localSheetId="11">#REF!</definedName>
    <definedName name="CS_120" localSheetId="18">#REF!</definedName>
    <definedName name="CS_120" localSheetId="19">#REF!</definedName>
    <definedName name="CS_120" localSheetId="20">#REF!</definedName>
    <definedName name="CS_120" localSheetId="21">#REF!</definedName>
    <definedName name="CS_120" localSheetId="22">#REF!</definedName>
    <definedName name="CS_120" localSheetId="23">#REF!</definedName>
    <definedName name="CS_120" localSheetId="24">#REF!</definedName>
    <definedName name="CS_120" localSheetId="34">#REF!</definedName>
    <definedName name="CS_120" localSheetId="31">#REF!</definedName>
    <definedName name="CS_120" localSheetId="38">#REF!</definedName>
    <definedName name="CS_120" localSheetId="41">#REF!</definedName>
    <definedName name="CS_120" localSheetId="43">#REF!</definedName>
    <definedName name="CS_120" localSheetId="14">#REF!</definedName>
    <definedName name="CS_120" localSheetId="16">#REF!</definedName>
    <definedName name="CS_120" localSheetId="30">#REF!</definedName>
    <definedName name="CS_120">#REF!</definedName>
    <definedName name="CS_140" localSheetId="9">#REF!</definedName>
    <definedName name="CS_140" localSheetId="17">#REF!</definedName>
    <definedName name="CS_140" localSheetId="11">#REF!</definedName>
    <definedName name="CS_140" localSheetId="18">#REF!</definedName>
    <definedName name="CS_140" localSheetId="19">#REF!</definedName>
    <definedName name="CS_140" localSheetId="20">#REF!</definedName>
    <definedName name="CS_140" localSheetId="21">#REF!</definedName>
    <definedName name="CS_140" localSheetId="22">#REF!</definedName>
    <definedName name="CS_140" localSheetId="23">#REF!</definedName>
    <definedName name="CS_140" localSheetId="24">#REF!</definedName>
    <definedName name="CS_140" localSheetId="34">#REF!</definedName>
    <definedName name="CS_140" localSheetId="31">#REF!</definedName>
    <definedName name="CS_140" localSheetId="38">#REF!</definedName>
    <definedName name="CS_140" localSheetId="41">#REF!</definedName>
    <definedName name="CS_140" localSheetId="43">#REF!</definedName>
    <definedName name="CS_140" localSheetId="14">#REF!</definedName>
    <definedName name="CS_140" localSheetId="16">#REF!</definedName>
    <definedName name="CS_140" localSheetId="30">#REF!</definedName>
    <definedName name="CS_140">#REF!</definedName>
    <definedName name="CS_160" localSheetId="9">#REF!</definedName>
    <definedName name="CS_160" localSheetId="17">#REF!</definedName>
    <definedName name="CS_160" localSheetId="11">#REF!</definedName>
    <definedName name="CS_160" localSheetId="18">#REF!</definedName>
    <definedName name="CS_160" localSheetId="19">#REF!</definedName>
    <definedName name="CS_160" localSheetId="20">#REF!</definedName>
    <definedName name="CS_160" localSheetId="21">#REF!</definedName>
    <definedName name="CS_160" localSheetId="22">#REF!</definedName>
    <definedName name="CS_160" localSheetId="23">#REF!</definedName>
    <definedName name="CS_160" localSheetId="24">#REF!</definedName>
    <definedName name="CS_160" localSheetId="34">#REF!</definedName>
    <definedName name="CS_160" localSheetId="31">#REF!</definedName>
    <definedName name="CS_160" localSheetId="38">#REF!</definedName>
    <definedName name="CS_160" localSheetId="41">#REF!</definedName>
    <definedName name="CS_160" localSheetId="43">#REF!</definedName>
    <definedName name="CS_160" localSheetId="14">#REF!</definedName>
    <definedName name="CS_160" localSheetId="16">#REF!</definedName>
    <definedName name="CS_160" localSheetId="30">#REF!</definedName>
    <definedName name="CS_160">#REF!</definedName>
    <definedName name="CS_20" localSheetId="9">#REF!</definedName>
    <definedName name="CS_20" localSheetId="17">#REF!</definedName>
    <definedName name="CS_20" localSheetId="11">#REF!</definedName>
    <definedName name="CS_20" localSheetId="18">#REF!</definedName>
    <definedName name="CS_20" localSheetId="19">#REF!</definedName>
    <definedName name="CS_20" localSheetId="20">#REF!</definedName>
    <definedName name="CS_20" localSheetId="21">#REF!</definedName>
    <definedName name="CS_20" localSheetId="22">#REF!</definedName>
    <definedName name="CS_20" localSheetId="23">#REF!</definedName>
    <definedName name="CS_20" localSheetId="24">#REF!</definedName>
    <definedName name="CS_20" localSheetId="34">#REF!</definedName>
    <definedName name="CS_20" localSheetId="31">#REF!</definedName>
    <definedName name="CS_20" localSheetId="38">#REF!</definedName>
    <definedName name="CS_20" localSheetId="41">#REF!</definedName>
    <definedName name="CS_20" localSheetId="43">#REF!</definedName>
    <definedName name="CS_20" localSheetId="14">#REF!</definedName>
    <definedName name="CS_20" localSheetId="16">#REF!</definedName>
    <definedName name="CS_20" localSheetId="30">#REF!</definedName>
    <definedName name="CS_20">#REF!</definedName>
    <definedName name="CS_30" localSheetId="9">#REF!</definedName>
    <definedName name="CS_30" localSheetId="17">#REF!</definedName>
    <definedName name="CS_30" localSheetId="11">#REF!</definedName>
    <definedName name="CS_30" localSheetId="18">#REF!</definedName>
    <definedName name="CS_30" localSheetId="19">#REF!</definedName>
    <definedName name="CS_30" localSheetId="20">#REF!</definedName>
    <definedName name="CS_30" localSheetId="21">#REF!</definedName>
    <definedName name="CS_30" localSheetId="22">#REF!</definedName>
    <definedName name="CS_30" localSheetId="23">#REF!</definedName>
    <definedName name="CS_30" localSheetId="24">#REF!</definedName>
    <definedName name="CS_30" localSheetId="34">#REF!</definedName>
    <definedName name="CS_30" localSheetId="31">#REF!</definedName>
    <definedName name="CS_30" localSheetId="38">#REF!</definedName>
    <definedName name="CS_30" localSheetId="41">#REF!</definedName>
    <definedName name="CS_30" localSheetId="43">#REF!</definedName>
    <definedName name="CS_30" localSheetId="14">#REF!</definedName>
    <definedName name="CS_30" localSheetId="16">#REF!</definedName>
    <definedName name="CS_30" localSheetId="30">#REF!</definedName>
    <definedName name="CS_30">#REF!</definedName>
    <definedName name="CS_40" localSheetId="9">#REF!</definedName>
    <definedName name="CS_40" localSheetId="17">#REF!</definedName>
    <definedName name="CS_40" localSheetId="11">#REF!</definedName>
    <definedName name="CS_40" localSheetId="18">#REF!</definedName>
    <definedName name="CS_40" localSheetId="19">#REF!</definedName>
    <definedName name="CS_40" localSheetId="20">#REF!</definedName>
    <definedName name="CS_40" localSheetId="21">#REF!</definedName>
    <definedName name="CS_40" localSheetId="22">#REF!</definedName>
    <definedName name="CS_40" localSheetId="23">#REF!</definedName>
    <definedName name="CS_40" localSheetId="24">#REF!</definedName>
    <definedName name="CS_40" localSheetId="34">#REF!</definedName>
    <definedName name="CS_40" localSheetId="31">#REF!</definedName>
    <definedName name="CS_40" localSheetId="38">#REF!</definedName>
    <definedName name="CS_40" localSheetId="41">#REF!</definedName>
    <definedName name="CS_40" localSheetId="43">#REF!</definedName>
    <definedName name="CS_40" localSheetId="14">#REF!</definedName>
    <definedName name="CS_40" localSheetId="16">#REF!</definedName>
    <definedName name="CS_40" localSheetId="30">#REF!</definedName>
    <definedName name="CS_40">#REF!</definedName>
    <definedName name="CS_40S" localSheetId="9">#REF!</definedName>
    <definedName name="CS_40S" localSheetId="17">#REF!</definedName>
    <definedName name="CS_40S" localSheetId="11">#REF!</definedName>
    <definedName name="CS_40S" localSheetId="18">#REF!</definedName>
    <definedName name="CS_40S" localSheetId="19">#REF!</definedName>
    <definedName name="CS_40S" localSheetId="20">#REF!</definedName>
    <definedName name="CS_40S" localSheetId="21">#REF!</definedName>
    <definedName name="CS_40S" localSheetId="22">#REF!</definedName>
    <definedName name="CS_40S" localSheetId="23">#REF!</definedName>
    <definedName name="CS_40S" localSheetId="24">#REF!</definedName>
    <definedName name="CS_40S" localSheetId="34">#REF!</definedName>
    <definedName name="CS_40S" localSheetId="31">#REF!</definedName>
    <definedName name="CS_40S" localSheetId="38">#REF!</definedName>
    <definedName name="CS_40S" localSheetId="41">#REF!</definedName>
    <definedName name="CS_40S" localSheetId="43">#REF!</definedName>
    <definedName name="CS_40S" localSheetId="14">#REF!</definedName>
    <definedName name="CS_40S" localSheetId="16">#REF!</definedName>
    <definedName name="CS_40S" localSheetId="30">#REF!</definedName>
    <definedName name="CS_40S">#REF!</definedName>
    <definedName name="CS_5S" localSheetId="9">#REF!</definedName>
    <definedName name="CS_5S" localSheetId="17">#REF!</definedName>
    <definedName name="CS_5S" localSheetId="11">#REF!</definedName>
    <definedName name="CS_5S" localSheetId="18">#REF!</definedName>
    <definedName name="CS_5S" localSheetId="19">#REF!</definedName>
    <definedName name="CS_5S" localSheetId="20">#REF!</definedName>
    <definedName name="CS_5S" localSheetId="21">#REF!</definedName>
    <definedName name="CS_5S" localSheetId="22">#REF!</definedName>
    <definedName name="CS_5S" localSheetId="23">#REF!</definedName>
    <definedName name="CS_5S" localSheetId="24">#REF!</definedName>
    <definedName name="CS_5S" localSheetId="34">#REF!</definedName>
    <definedName name="CS_5S" localSheetId="31">#REF!</definedName>
    <definedName name="CS_5S" localSheetId="38">#REF!</definedName>
    <definedName name="CS_5S" localSheetId="41">#REF!</definedName>
    <definedName name="CS_5S" localSheetId="43">#REF!</definedName>
    <definedName name="CS_5S" localSheetId="14">#REF!</definedName>
    <definedName name="CS_5S" localSheetId="16">#REF!</definedName>
    <definedName name="CS_5S" localSheetId="30">#REF!</definedName>
    <definedName name="CS_5S">#REF!</definedName>
    <definedName name="CS_60" localSheetId="9">#REF!</definedName>
    <definedName name="CS_60" localSheetId="17">#REF!</definedName>
    <definedName name="CS_60" localSheetId="11">#REF!</definedName>
    <definedName name="CS_60" localSheetId="18">#REF!</definedName>
    <definedName name="CS_60" localSheetId="19">#REF!</definedName>
    <definedName name="CS_60" localSheetId="20">#REF!</definedName>
    <definedName name="CS_60" localSheetId="21">#REF!</definedName>
    <definedName name="CS_60" localSheetId="22">#REF!</definedName>
    <definedName name="CS_60" localSheetId="23">#REF!</definedName>
    <definedName name="CS_60" localSheetId="24">#REF!</definedName>
    <definedName name="CS_60" localSheetId="34">#REF!</definedName>
    <definedName name="CS_60" localSheetId="31">#REF!</definedName>
    <definedName name="CS_60" localSheetId="38">#REF!</definedName>
    <definedName name="CS_60" localSheetId="41">#REF!</definedName>
    <definedName name="CS_60" localSheetId="43">#REF!</definedName>
    <definedName name="CS_60" localSheetId="14">#REF!</definedName>
    <definedName name="CS_60" localSheetId="16">#REF!</definedName>
    <definedName name="CS_60" localSheetId="30">#REF!</definedName>
    <definedName name="CS_60">#REF!</definedName>
    <definedName name="CS_80" localSheetId="9">#REF!</definedName>
    <definedName name="CS_80" localSheetId="17">#REF!</definedName>
    <definedName name="CS_80" localSheetId="11">#REF!</definedName>
    <definedName name="CS_80" localSheetId="18">#REF!</definedName>
    <definedName name="CS_80" localSheetId="19">#REF!</definedName>
    <definedName name="CS_80" localSheetId="20">#REF!</definedName>
    <definedName name="CS_80" localSheetId="21">#REF!</definedName>
    <definedName name="CS_80" localSheetId="22">#REF!</definedName>
    <definedName name="CS_80" localSheetId="23">#REF!</definedName>
    <definedName name="CS_80" localSheetId="24">#REF!</definedName>
    <definedName name="CS_80" localSheetId="34">#REF!</definedName>
    <definedName name="CS_80" localSheetId="31">#REF!</definedName>
    <definedName name="CS_80" localSheetId="38">#REF!</definedName>
    <definedName name="CS_80" localSheetId="41">#REF!</definedName>
    <definedName name="CS_80" localSheetId="43">#REF!</definedName>
    <definedName name="CS_80" localSheetId="14">#REF!</definedName>
    <definedName name="CS_80" localSheetId="16">#REF!</definedName>
    <definedName name="CS_80" localSheetId="30">#REF!</definedName>
    <definedName name="CS_80">#REF!</definedName>
    <definedName name="CS_80S" localSheetId="9">#REF!</definedName>
    <definedName name="CS_80S" localSheetId="17">#REF!</definedName>
    <definedName name="CS_80S" localSheetId="11">#REF!</definedName>
    <definedName name="CS_80S" localSheetId="18">#REF!</definedName>
    <definedName name="CS_80S" localSheetId="19">#REF!</definedName>
    <definedName name="CS_80S" localSheetId="20">#REF!</definedName>
    <definedName name="CS_80S" localSheetId="21">#REF!</definedName>
    <definedName name="CS_80S" localSheetId="22">#REF!</definedName>
    <definedName name="CS_80S" localSheetId="23">#REF!</definedName>
    <definedName name="CS_80S" localSheetId="24">#REF!</definedName>
    <definedName name="CS_80S" localSheetId="34">#REF!</definedName>
    <definedName name="CS_80S" localSheetId="31">#REF!</definedName>
    <definedName name="CS_80S" localSheetId="38">#REF!</definedName>
    <definedName name="CS_80S" localSheetId="41">#REF!</definedName>
    <definedName name="CS_80S" localSheetId="43">#REF!</definedName>
    <definedName name="CS_80S" localSheetId="14">#REF!</definedName>
    <definedName name="CS_80S" localSheetId="16">#REF!</definedName>
    <definedName name="CS_80S" localSheetId="30">#REF!</definedName>
    <definedName name="CS_80S">#REF!</definedName>
    <definedName name="CS_STD" localSheetId="9">#REF!</definedName>
    <definedName name="CS_STD" localSheetId="17">#REF!</definedName>
    <definedName name="CS_STD" localSheetId="11">#REF!</definedName>
    <definedName name="CS_STD" localSheetId="18">#REF!</definedName>
    <definedName name="CS_STD" localSheetId="19">#REF!</definedName>
    <definedName name="CS_STD" localSheetId="20">#REF!</definedName>
    <definedName name="CS_STD" localSheetId="21">#REF!</definedName>
    <definedName name="CS_STD" localSheetId="22">#REF!</definedName>
    <definedName name="CS_STD" localSheetId="23">#REF!</definedName>
    <definedName name="CS_STD" localSheetId="24">#REF!</definedName>
    <definedName name="CS_STD" localSheetId="34">#REF!</definedName>
    <definedName name="CS_STD" localSheetId="31">#REF!</definedName>
    <definedName name="CS_STD" localSheetId="38">#REF!</definedName>
    <definedName name="CS_STD" localSheetId="41">#REF!</definedName>
    <definedName name="CS_STD" localSheetId="43">#REF!</definedName>
    <definedName name="CS_STD" localSheetId="14">#REF!</definedName>
    <definedName name="CS_STD" localSheetId="16">#REF!</definedName>
    <definedName name="CS_STD" localSheetId="30">#REF!</definedName>
    <definedName name="CS_STD">#REF!</definedName>
    <definedName name="CS_XS" localSheetId="9">#REF!</definedName>
    <definedName name="CS_XS" localSheetId="17">#REF!</definedName>
    <definedName name="CS_XS" localSheetId="11">#REF!</definedName>
    <definedName name="CS_XS" localSheetId="18">#REF!</definedName>
    <definedName name="CS_XS" localSheetId="19">#REF!</definedName>
    <definedName name="CS_XS" localSheetId="20">#REF!</definedName>
    <definedName name="CS_XS" localSheetId="21">#REF!</definedName>
    <definedName name="CS_XS" localSheetId="22">#REF!</definedName>
    <definedName name="CS_XS" localSheetId="23">#REF!</definedName>
    <definedName name="CS_XS" localSheetId="24">#REF!</definedName>
    <definedName name="CS_XS" localSheetId="34">#REF!</definedName>
    <definedName name="CS_XS" localSheetId="31">#REF!</definedName>
    <definedName name="CS_XS" localSheetId="38">#REF!</definedName>
    <definedName name="CS_XS" localSheetId="41">#REF!</definedName>
    <definedName name="CS_XS" localSheetId="43">#REF!</definedName>
    <definedName name="CS_XS" localSheetId="14">#REF!</definedName>
    <definedName name="CS_XS" localSheetId="16">#REF!</definedName>
    <definedName name="CS_XS" localSheetId="30">#REF!</definedName>
    <definedName name="CS_XS">#REF!</definedName>
    <definedName name="CS_XXS" localSheetId="9">#REF!</definedName>
    <definedName name="CS_XXS" localSheetId="17">#REF!</definedName>
    <definedName name="CS_XXS" localSheetId="11">#REF!</definedName>
    <definedName name="CS_XXS" localSheetId="18">#REF!</definedName>
    <definedName name="CS_XXS" localSheetId="19">#REF!</definedName>
    <definedName name="CS_XXS" localSheetId="20">#REF!</definedName>
    <definedName name="CS_XXS" localSheetId="21">#REF!</definedName>
    <definedName name="CS_XXS" localSheetId="22">#REF!</definedName>
    <definedName name="CS_XXS" localSheetId="23">#REF!</definedName>
    <definedName name="CS_XXS" localSheetId="24">#REF!</definedName>
    <definedName name="CS_XXS" localSheetId="34">#REF!</definedName>
    <definedName name="CS_XXS" localSheetId="31">#REF!</definedName>
    <definedName name="CS_XXS" localSheetId="38">#REF!</definedName>
    <definedName name="CS_XXS" localSheetId="41">#REF!</definedName>
    <definedName name="CS_XXS" localSheetId="43">#REF!</definedName>
    <definedName name="CS_XXS" localSheetId="14">#REF!</definedName>
    <definedName name="CS_XXS" localSheetId="16">#REF!</definedName>
    <definedName name="CS_XXS" localSheetId="30">#REF!</definedName>
    <definedName name="CS_XXS">#REF!</definedName>
    <definedName name="cv" localSheetId="19" hidden="1">{"'TDTGT (theo Dphuong)'!$A$4:$F$75"}</definedName>
    <definedName name="cv" localSheetId="20" hidden="1">{"'TDTGT (theo Dphuong)'!$A$4:$F$75"}</definedName>
    <definedName name="cv" localSheetId="21" hidden="1">{"'TDTGT (theo Dphuong)'!$A$4:$F$75"}</definedName>
    <definedName name="cv" localSheetId="22" hidden="1">{"'TDTGT (theo Dphuong)'!$A$4:$F$75"}</definedName>
    <definedName name="cv" localSheetId="23" hidden="1">{"'TDTGT (theo Dphuong)'!$A$4:$F$75"}</definedName>
    <definedName name="cv" localSheetId="24" hidden="1">{"'TDTGT (theo Dphuong)'!$A$4:$F$75"}</definedName>
    <definedName name="cv" localSheetId="31" hidden="1">{"'TDTGT (theo Dphuong)'!$A$4:$F$75"}</definedName>
    <definedName name="cv" localSheetId="14" hidden="1">{"'TDTGT (theo Dphuong)'!$A$4:$F$75"}</definedName>
    <definedName name="cv" localSheetId="16" hidden="1">{"'TDTGT (theo Dphuong)'!$A$4:$F$75"}</definedName>
    <definedName name="cv" localSheetId="30" hidden="1">{"'TDTGT (theo Dphuong)'!$A$4:$F$75"}</definedName>
    <definedName name="cv" hidden="1">{"'TDTGT (theo Dphuong)'!$A$4:$F$75"}</definedName>
    <definedName name="cx" localSheetId="9">#REF!</definedName>
    <definedName name="cx" localSheetId="17">#REF!</definedName>
    <definedName name="cx" localSheetId="11">#REF!</definedName>
    <definedName name="cx" localSheetId="18">#REF!</definedName>
    <definedName name="cx" localSheetId="19">#REF!</definedName>
    <definedName name="cx" localSheetId="20">#REF!</definedName>
    <definedName name="cx" localSheetId="21">#REF!</definedName>
    <definedName name="cx" localSheetId="22">#REF!</definedName>
    <definedName name="cx" localSheetId="23">#REF!</definedName>
    <definedName name="cx" localSheetId="24">#REF!</definedName>
    <definedName name="cx" localSheetId="34">#REF!</definedName>
    <definedName name="cx" localSheetId="31">#REF!</definedName>
    <definedName name="cx" localSheetId="38">#REF!</definedName>
    <definedName name="cx" localSheetId="41">#REF!</definedName>
    <definedName name="cx" localSheetId="43">#REF!</definedName>
    <definedName name="cx" localSheetId="14">#REF!</definedName>
    <definedName name="cx" localSheetId="16">#REF!</definedName>
    <definedName name="cx" localSheetId="30">#REF!</definedName>
    <definedName name="cx">#REF!</definedName>
    <definedName name="d" localSheetId="9" hidden="1">#REF!</definedName>
    <definedName name="d" localSheetId="17" hidden="1">#REF!</definedName>
    <definedName name="d" localSheetId="11" hidden="1">#REF!</definedName>
    <definedName name="d" localSheetId="18" hidden="1">#REF!</definedName>
    <definedName name="d" localSheetId="19" hidden="1">#REF!</definedName>
    <definedName name="d" localSheetId="20" hidden="1">#REF!</definedName>
    <definedName name="d" localSheetId="21" hidden="1">#REF!</definedName>
    <definedName name="d" localSheetId="22" hidden="1">#REF!</definedName>
    <definedName name="d" localSheetId="23" hidden="1">#REF!</definedName>
    <definedName name="d" localSheetId="24" hidden="1">#REF!</definedName>
    <definedName name="d" localSheetId="34" hidden="1">#REF!</definedName>
    <definedName name="d" localSheetId="31" hidden="1">#REF!</definedName>
    <definedName name="d" localSheetId="38" hidden="1">#REF!</definedName>
    <definedName name="d" localSheetId="41" hidden="1">#REF!</definedName>
    <definedName name="d" localSheetId="43" hidden="1">#REF!</definedName>
    <definedName name="d" localSheetId="14" hidden="1">#REF!</definedName>
    <definedName name="d" localSheetId="16" hidden="1">#REF!</definedName>
    <definedName name="d" localSheetId="30" hidden="1">#REF!</definedName>
    <definedName name="d" hidden="1">#REF!</definedName>
    <definedName name="dd" localSheetId="9">#REF!</definedName>
    <definedName name="dd" localSheetId="17">#REF!</definedName>
    <definedName name="dd" localSheetId="11">#REF!</definedName>
    <definedName name="dd" localSheetId="18">#REF!</definedName>
    <definedName name="dd" localSheetId="19">#REF!</definedName>
    <definedName name="dd" localSheetId="20">#REF!</definedName>
    <definedName name="dd" localSheetId="21">#REF!</definedName>
    <definedName name="dd" localSheetId="22">#REF!</definedName>
    <definedName name="dd" localSheetId="23">#REF!</definedName>
    <definedName name="dd" localSheetId="24">#REF!</definedName>
    <definedName name="dd" localSheetId="34">#REF!</definedName>
    <definedName name="dd" localSheetId="31">#REF!</definedName>
    <definedName name="dd" localSheetId="38">#REF!</definedName>
    <definedName name="dd" localSheetId="41">#REF!</definedName>
    <definedName name="dd" localSheetId="14">#REF!</definedName>
    <definedName name="dd" localSheetId="16">#REF!</definedName>
    <definedName name="dd" localSheetId="30">#REF!</definedName>
    <definedName name="dd">#REF!</definedName>
    <definedName name="df" localSheetId="9" hidden="1">#REF!</definedName>
    <definedName name="df" localSheetId="17" hidden="1">#REF!</definedName>
    <definedName name="df" localSheetId="11" hidden="1">#REF!</definedName>
    <definedName name="df" localSheetId="18" hidden="1">#REF!</definedName>
    <definedName name="df" localSheetId="19" hidden="1">#REF!</definedName>
    <definedName name="df" localSheetId="20" hidden="1">#REF!</definedName>
    <definedName name="df" localSheetId="21" hidden="1">#REF!</definedName>
    <definedName name="df" localSheetId="22" hidden="1">#REF!</definedName>
    <definedName name="df" localSheetId="23" hidden="1">#REF!</definedName>
    <definedName name="df" localSheetId="24" hidden="1">#REF!</definedName>
    <definedName name="df" localSheetId="34" hidden="1">#REF!</definedName>
    <definedName name="df" localSheetId="31" hidden="1">#REF!</definedName>
    <definedName name="df" localSheetId="38" hidden="1">#REF!</definedName>
    <definedName name="df" localSheetId="41" hidden="1">#REF!</definedName>
    <definedName name="df" localSheetId="43" hidden="1">#REF!</definedName>
    <definedName name="df" localSheetId="14" hidden="1">#REF!</definedName>
    <definedName name="df" localSheetId="16" hidden="1">#REF!</definedName>
    <definedName name="df" localSheetId="30" hidden="1">#REF!</definedName>
    <definedName name="df" hidden="1">#REF!</definedName>
    <definedName name="dg" localSheetId="9">#REF!</definedName>
    <definedName name="dg" localSheetId="17">#REF!</definedName>
    <definedName name="dg" localSheetId="11">#REF!</definedName>
    <definedName name="dg" localSheetId="18">#REF!</definedName>
    <definedName name="dg" localSheetId="19">#REF!</definedName>
    <definedName name="dg" localSheetId="20">#REF!</definedName>
    <definedName name="dg" localSheetId="21">#REF!</definedName>
    <definedName name="dg" localSheetId="22">#REF!</definedName>
    <definedName name="dg" localSheetId="23">#REF!</definedName>
    <definedName name="dg" localSheetId="24">#REF!</definedName>
    <definedName name="dg" localSheetId="34">#REF!</definedName>
    <definedName name="dg" localSheetId="31">#REF!</definedName>
    <definedName name="dg" localSheetId="38">#REF!</definedName>
    <definedName name="dg" localSheetId="41">#REF!</definedName>
    <definedName name="dg" localSheetId="14">#REF!</definedName>
    <definedName name="dg" localSheetId="16">#REF!</definedName>
    <definedName name="dg" localSheetId="30">#REF!</definedName>
    <definedName name="dg">#REF!</definedName>
    <definedName name="dien" localSheetId="9">#REF!</definedName>
    <definedName name="dien" localSheetId="17">#REF!</definedName>
    <definedName name="dien" localSheetId="11">#REF!</definedName>
    <definedName name="dien" localSheetId="18">#REF!</definedName>
    <definedName name="dien" localSheetId="19">#REF!</definedName>
    <definedName name="dien" localSheetId="20">#REF!</definedName>
    <definedName name="dien" localSheetId="21">#REF!</definedName>
    <definedName name="dien" localSheetId="22">#REF!</definedName>
    <definedName name="dien" localSheetId="23">#REF!</definedName>
    <definedName name="dien" localSheetId="24">#REF!</definedName>
    <definedName name="dien" localSheetId="34">#REF!</definedName>
    <definedName name="dien" localSheetId="31">#REF!</definedName>
    <definedName name="dien" localSheetId="38">#REF!</definedName>
    <definedName name="dien" localSheetId="41">#REF!</definedName>
    <definedName name="dien" localSheetId="14">#REF!</definedName>
    <definedName name="dien" localSheetId="16">#REF!</definedName>
    <definedName name="dien" localSheetId="30">#REF!</definedName>
    <definedName name="dien">#REF!</definedName>
    <definedName name="dn" localSheetId="19" hidden="1">{"'TDTGT (theo Dphuong)'!$A$4:$F$75"}</definedName>
    <definedName name="dn" localSheetId="20" hidden="1">{"'TDTGT (theo Dphuong)'!$A$4:$F$75"}</definedName>
    <definedName name="dn" localSheetId="21" hidden="1">{"'TDTGT (theo Dphuong)'!$A$4:$F$75"}</definedName>
    <definedName name="dn" localSheetId="22" hidden="1">{"'TDTGT (theo Dphuong)'!$A$4:$F$75"}</definedName>
    <definedName name="dn" localSheetId="23" hidden="1">{"'TDTGT (theo Dphuong)'!$A$4:$F$75"}</definedName>
    <definedName name="dn" localSheetId="24" hidden="1">{"'TDTGT (theo Dphuong)'!$A$4:$F$75"}</definedName>
    <definedName name="dn" localSheetId="31" hidden="1">{"'TDTGT (theo Dphuong)'!$A$4:$F$75"}</definedName>
    <definedName name="dn" localSheetId="14" hidden="1">{"'TDTGT (theo Dphuong)'!$A$4:$F$75"}</definedName>
    <definedName name="dn" localSheetId="16" hidden="1">{"'TDTGT (theo Dphuong)'!$A$4:$F$75"}</definedName>
    <definedName name="dn" localSheetId="30" hidden="1">{"'TDTGT (theo Dphuong)'!$A$4:$F$75"}</definedName>
    <definedName name="dn" hidden="1">{"'TDTGT (theo Dphuong)'!$A$4:$F$75"}</definedName>
    <definedName name="ffddg" localSheetId="9">#REF!</definedName>
    <definedName name="ffddg" localSheetId="17">#REF!</definedName>
    <definedName name="ffddg" localSheetId="11">#REF!</definedName>
    <definedName name="ffddg" localSheetId="18">#REF!</definedName>
    <definedName name="ffddg" localSheetId="19">#REF!</definedName>
    <definedName name="ffddg" localSheetId="22">#REF!</definedName>
    <definedName name="ffddg" localSheetId="23">#REF!</definedName>
    <definedName name="ffddg" localSheetId="24">#REF!</definedName>
    <definedName name="ffddg" localSheetId="34">#REF!</definedName>
    <definedName name="ffddg" localSheetId="31">#REF!</definedName>
    <definedName name="ffddg" localSheetId="38">#REF!</definedName>
    <definedName name="ffddg" localSheetId="41">#REF!</definedName>
    <definedName name="ffddg" localSheetId="14">#REF!</definedName>
    <definedName name="ffddg" localSheetId="16">#REF!</definedName>
    <definedName name="ffddg" localSheetId="30">#REF!</definedName>
    <definedName name="ffddg">#REF!</definedName>
    <definedName name="FP" localSheetId="9">'[1]COAT&amp;WRAP-QIOT-#3'!#REF!</definedName>
    <definedName name="FP" localSheetId="17">'[1]COAT&amp;WRAP-QIOT-#3'!#REF!</definedName>
    <definedName name="FP" localSheetId="11">'[1]COAT&amp;WRAP-QIOT-#3'!#REF!</definedName>
    <definedName name="FP" localSheetId="18">'[1]COAT&amp;WRAP-QIOT-#3'!#REF!</definedName>
    <definedName name="FP" localSheetId="19">'[1]COAT&amp;WRAP-QIOT-#3'!#REF!</definedName>
    <definedName name="FP" localSheetId="20">'[2]COAT&amp;WRAP-QIOT-#3'!#REF!</definedName>
    <definedName name="FP" localSheetId="21">'[2]COAT&amp;WRAP-QIOT-#3'!#REF!</definedName>
    <definedName name="FP" localSheetId="22">'[2]COAT&amp;WRAP-QIOT-#3'!#REF!</definedName>
    <definedName name="FP" localSheetId="23">'[1]COAT&amp;WRAP-QIOT-#3'!#REF!</definedName>
    <definedName name="FP" localSheetId="24">'[1]COAT&amp;WRAP-QIOT-#3'!#REF!</definedName>
    <definedName name="FP" localSheetId="34">'[3]COAT&amp;WRAP-QIOT-#3'!#REF!</definedName>
    <definedName name="FP" localSheetId="31">'[2]COAT&amp;WRAP-QIOT-#3'!#REF!</definedName>
    <definedName name="FP" localSheetId="38">'[1]COAT&amp;WRAP-QIOT-#3'!#REF!</definedName>
    <definedName name="FP" localSheetId="41">'[1]COAT&amp;WRAP-QIOT-#3'!#REF!</definedName>
    <definedName name="FP" localSheetId="14">'[1]COAT&amp;WRAP-QIOT-#3'!#REF!</definedName>
    <definedName name="FP" localSheetId="16">'[1]COAT&amp;WRAP-QIOT-#3'!#REF!</definedName>
    <definedName name="FP">'[2]COAT&amp;WRAP-QIOT-#3'!#REF!</definedName>
    <definedName name="h" localSheetId="19" hidden="1">{"'TDTGT (theo Dphuong)'!$A$4:$F$75"}</definedName>
    <definedName name="h" localSheetId="20" hidden="1">{"'TDTGT (theo Dphuong)'!$A$4:$F$75"}</definedName>
    <definedName name="h" localSheetId="21" hidden="1">{"'TDTGT (theo Dphuong)'!$A$4:$F$75"}</definedName>
    <definedName name="h" localSheetId="22" hidden="1">{"'TDTGT (theo Dphuong)'!$A$4:$F$75"}</definedName>
    <definedName name="h" localSheetId="23" hidden="1">{"'TDTGT (theo Dphuong)'!$A$4:$F$75"}</definedName>
    <definedName name="h" localSheetId="24" hidden="1">{"'TDTGT (theo Dphuong)'!$A$4:$F$75"}</definedName>
    <definedName name="h" localSheetId="31" hidden="1">{"'TDTGT (theo Dphuong)'!$A$4:$F$75"}</definedName>
    <definedName name="h" localSheetId="14" hidden="1">{"'TDTGT (theo Dphuong)'!$A$4:$F$75"}</definedName>
    <definedName name="h" localSheetId="16" hidden="1">{"'TDTGT (theo Dphuong)'!$A$4:$F$75"}</definedName>
    <definedName name="h" localSheetId="30" hidden="1">{"'TDTGT (theo Dphuong)'!$A$4:$F$75"}</definedName>
    <definedName name="h" hidden="1">{"'TDTGT (theo Dphuong)'!$A$4:$F$75"}</definedName>
    <definedName name="hab" localSheetId="9">#REF!</definedName>
    <definedName name="hab" localSheetId="17">#REF!</definedName>
    <definedName name="hab" localSheetId="11">#REF!</definedName>
    <definedName name="hab" localSheetId="18">#REF!</definedName>
    <definedName name="hab" localSheetId="19">#REF!</definedName>
    <definedName name="hab" localSheetId="20">#REF!</definedName>
    <definedName name="hab" localSheetId="21">#REF!</definedName>
    <definedName name="hab" localSheetId="22">#REF!</definedName>
    <definedName name="hab" localSheetId="23">#REF!</definedName>
    <definedName name="hab" localSheetId="24">#REF!</definedName>
    <definedName name="hab" localSheetId="34">#REF!</definedName>
    <definedName name="hab" localSheetId="31">#REF!</definedName>
    <definedName name="hab" localSheetId="38">#REF!</definedName>
    <definedName name="hab" localSheetId="41">#REF!</definedName>
    <definedName name="hab" localSheetId="43">#REF!</definedName>
    <definedName name="hab" localSheetId="14">#REF!</definedName>
    <definedName name="hab" localSheetId="16">#REF!</definedName>
    <definedName name="hab" localSheetId="30">#REF!</definedName>
    <definedName name="hab">#REF!</definedName>
    <definedName name="habac" localSheetId="9">#REF!</definedName>
    <definedName name="habac" localSheetId="17">#REF!</definedName>
    <definedName name="habac" localSheetId="11">#REF!</definedName>
    <definedName name="habac" localSheetId="18">#REF!</definedName>
    <definedName name="habac" localSheetId="19">#REF!</definedName>
    <definedName name="habac" localSheetId="20">#REF!</definedName>
    <definedName name="habac" localSheetId="21">#REF!</definedName>
    <definedName name="habac" localSheetId="22">#REF!</definedName>
    <definedName name="habac" localSheetId="23">#REF!</definedName>
    <definedName name="habac" localSheetId="24">#REF!</definedName>
    <definedName name="habac" localSheetId="34">#REF!</definedName>
    <definedName name="habac" localSheetId="31">#REF!</definedName>
    <definedName name="habac" localSheetId="38">#REF!</definedName>
    <definedName name="habac" localSheetId="41">#REF!</definedName>
    <definedName name="habac" localSheetId="43">#REF!</definedName>
    <definedName name="habac" localSheetId="14">#REF!</definedName>
    <definedName name="habac" localSheetId="16">#REF!</definedName>
    <definedName name="habac" localSheetId="30">#REF!</definedName>
    <definedName name="habac">#REF!</definedName>
    <definedName name="Habac1">'[6]7 THAI NGUYEN'!$A$11</definedName>
    <definedName name="hhg" localSheetId="9">#REF!</definedName>
    <definedName name="hhg" localSheetId="17">#REF!</definedName>
    <definedName name="hhg" localSheetId="11">#REF!</definedName>
    <definedName name="hhg" localSheetId="18">#REF!</definedName>
    <definedName name="hhg" localSheetId="19">#REF!</definedName>
    <definedName name="hhg" localSheetId="20">#REF!</definedName>
    <definedName name="hhg" localSheetId="21">#REF!</definedName>
    <definedName name="hhg" localSheetId="22">#REF!</definedName>
    <definedName name="hhg" localSheetId="23">#REF!</definedName>
    <definedName name="hhg" localSheetId="24">#REF!</definedName>
    <definedName name="hhg" localSheetId="34">#REF!</definedName>
    <definedName name="hhg" localSheetId="31">#REF!</definedName>
    <definedName name="hhg" localSheetId="38">#REF!</definedName>
    <definedName name="hhg" localSheetId="41">#REF!</definedName>
    <definedName name="hhg" localSheetId="43">#REF!</definedName>
    <definedName name="hhg" localSheetId="14">#REF!</definedName>
    <definedName name="hhg" localSheetId="16">#REF!</definedName>
    <definedName name="hhg" localSheetId="30">#REF!</definedName>
    <definedName name="hhg">#REF!</definedName>
    <definedName name="HTML_CodePage" hidden="1">1252</definedName>
    <definedName name="HTML_Control" localSheetId="19" hidden="1">{"'TDTGT (theo Dphuong)'!$A$4:$F$75"}</definedName>
    <definedName name="HTML_Control" localSheetId="20" hidden="1">{"'TDTGT (theo Dphuong)'!$A$4:$F$75"}</definedName>
    <definedName name="HTML_Control" localSheetId="21" hidden="1">{"'TDTGT (theo Dphuong)'!$A$4:$F$75"}</definedName>
    <definedName name="HTML_Control" localSheetId="22" hidden="1">{"'TDTGT (theo Dphuong)'!$A$4:$F$75"}</definedName>
    <definedName name="HTML_Control" localSheetId="23" hidden="1">{"'TDTGT (theo Dphuong)'!$A$4:$F$75"}</definedName>
    <definedName name="HTML_Control" localSheetId="24" hidden="1">{"'TDTGT (theo Dphuong)'!$A$4:$F$75"}</definedName>
    <definedName name="HTML_Control" localSheetId="31" hidden="1">{"'TDTGT (theo Dphuong)'!$A$4:$F$75"}</definedName>
    <definedName name="HTML_Control" localSheetId="2" hidden="1">{"'TDTGT (theo Dphuong)'!$A$4:$F$75"}</definedName>
    <definedName name="HTML_Control" localSheetId="43" hidden="1">{"'TDTGT (theo Dphuong)'!$A$4:$F$75"}</definedName>
    <definedName name="HTML_Control" localSheetId="3" hidden="1">{"'TDTGT (theo Dphuong)'!$A$4:$F$75"}</definedName>
    <definedName name="HTML_Control" localSheetId="14" hidden="1">{"'TDTGT (theo Dphuong)'!$A$4:$F$75"}</definedName>
    <definedName name="HTML_Control" localSheetId="16" hidden="1">{"'TDTGT (theo Dphuong)'!$A$4:$F$75"}</definedName>
    <definedName name="HTML_Control" localSheetId="3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9" hidden="1">{#N/A,#N/A,FALSE,"Chung"}</definedName>
    <definedName name="i" localSheetId="20" hidden="1">{#N/A,#N/A,FALSE,"Chung"}</definedName>
    <definedName name="i" localSheetId="21" hidden="1">{#N/A,#N/A,FALSE,"Chung"}</definedName>
    <definedName name="i" localSheetId="22" hidden="1">{#N/A,#N/A,FALSE,"Chung"}</definedName>
    <definedName name="i" localSheetId="23" hidden="1">{#N/A,#N/A,FALSE,"Chung"}</definedName>
    <definedName name="i" localSheetId="24" hidden="1">{#N/A,#N/A,FALSE,"Chung"}</definedName>
    <definedName name="i" localSheetId="31" hidden="1">{#N/A,#N/A,FALSE,"Chung"}</definedName>
    <definedName name="i" localSheetId="14" hidden="1">{#N/A,#N/A,FALSE,"Chung"}</definedName>
    <definedName name="i" localSheetId="16" hidden="1">{#N/A,#N/A,FALSE,"Chung"}</definedName>
    <definedName name="i" localSheetId="30" hidden="1">{#N/A,#N/A,FALSE,"Chung"}</definedName>
    <definedName name="i" hidden="1">{#N/A,#N/A,FALSE,"Chung"}</definedName>
    <definedName name="IO" localSheetId="9">'[1]COAT&amp;WRAP-QIOT-#3'!#REF!</definedName>
    <definedName name="IO" localSheetId="17">'[1]COAT&amp;WRAP-QIOT-#3'!#REF!</definedName>
    <definedName name="IO" localSheetId="11">'[1]COAT&amp;WRAP-QIOT-#3'!#REF!</definedName>
    <definedName name="IO" localSheetId="18">'[1]COAT&amp;WRAP-QIOT-#3'!#REF!</definedName>
    <definedName name="IO" localSheetId="19">'[1]COAT&amp;WRAP-QIOT-#3'!#REF!</definedName>
    <definedName name="IO" localSheetId="20">'[2]COAT&amp;WRAP-QIOT-#3'!#REF!</definedName>
    <definedName name="IO" localSheetId="21">'[2]COAT&amp;WRAP-QIOT-#3'!#REF!</definedName>
    <definedName name="IO" localSheetId="22">'[2]COAT&amp;WRAP-QIOT-#3'!#REF!</definedName>
    <definedName name="IO" localSheetId="23">'[1]COAT&amp;WRAP-QIOT-#3'!#REF!</definedName>
    <definedName name="IO" localSheetId="24">'[1]COAT&amp;WRAP-QIOT-#3'!#REF!</definedName>
    <definedName name="IO" localSheetId="34">'[3]COAT&amp;WRAP-QIOT-#3'!#REF!</definedName>
    <definedName name="IO" localSheetId="38">'[1]COAT&amp;WRAP-QIOT-#3'!#REF!</definedName>
    <definedName name="IO" localSheetId="41">'[1]COAT&amp;WRAP-QIOT-#3'!#REF!</definedName>
    <definedName name="IO" localSheetId="14">'[1]COAT&amp;WRAP-QIOT-#3'!#REF!</definedName>
    <definedName name="IO" localSheetId="16">'[1]COAT&amp;WRAP-QIOT-#3'!#REF!</definedName>
    <definedName name="IO">'[2]COAT&amp;WRAP-QIOT-#3'!#REF!</definedName>
    <definedName name="kjh" localSheetId="19" hidden="1">{#N/A,#N/A,FALSE,"Chung"}</definedName>
    <definedName name="kjh" localSheetId="20" hidden="1">{#N/A,#N/A,FALSE,"Chung"}</definedName>
    <definedName name="kjh" localSheetId="21" hidden="1">{#N/A,#N/A,FALSE,"Chung"}</definedName>
    <definedName name="kjh" localSheetId="22" hidden="1">{#N/A,#N/A,FALSE,"Chung"}</definedName>
    <definedName name="kjh" localSheetId="23" hidden="1">{#N/A,#N/A,FALSE,"Chung"}</definedName>
    <definedName name="kjh" localSheetId="24" hidden="1">{#N/A,#N/A,FALSE,"Chung"}</definedName>
    <definedName name="kjh" localSheetId="31" hidden="1">{#N/A,#N/A,FALSE,"Chung"}</definedName>
    <definedName name="kjh" localSheetId="14" hidden="1">{#N/A,#N/A,FALSE,"Chung"}</definedName>
    <definedName name="kjh" localSheetId="16" hidden="1">{#N/A,#N/A,FALSE,"Chung"}</definedName>
    <definedName name="kjh" localSheetId="30" hidden="1">{#N/A,#N/A,FALSE,"Chung"}</definedName>
    <definedName name="kjh" hidden="1">{#N/A,#N/A,FALSE,"Chung"}</definedName>
    <definedName name="kjhjfhdjkfndfndf" localSheetId="9">#REF!</definedName>
    <definedName name="kjhjfhdjkfndfndf" localSheetId="17">#REF!</definedName>
    <definedName name="kjhjfhdjkfndfndf" localSheetId="11">#REF!</definedName>
    <definedName name="kjhjfhdjkfndfndf" localSheetId="18">#REF!</definedName>
    <definedName name="kjhjfhdjkfndfndf" localSheetId="19">#REF!</definedName>
    <definedName name="kjhjfhdjkfndfndf" localSheetId="20">#REF!</definedName>
    <definedName name="kjhjfhdjkfndfndf" localSheetId="21">#REF!</definedName>
    <definedName name="kjhjfhdjkfndfndf" localSheetId="22">#REF!</definedName>
    <definedName name="kjhjfhdjkfndfndf" localSheetId="23">#REF!</definedName>
    <definedName name="kjhjfhdjkfndfndf" localSheetId="24">#REF!</definedName>
    <definedName name="kjhjfhdjkfndfndf" localSheetId="34">#REF!</definedName>
    <definedName name="kjhjfhdjkfndfndf" localSheetId="31">#REF!</definedName>
    <definedName name="kjhjfhdjkfndfndf" localSheetId="38">#REF!</definedName>
    <definedName name="kjhjfhdjkfndfndf" localSheetId="41">#REF!</definedName>
    <definedName name="kjhjfhdjkfndfndf" localSheetId="43">#REF!</definedName>
    <definedName name="kjhjfhdjkfndfndf" localSheetId="14">#REF!</definedName>
    <definedName name="kjhjfhdjkfndfndf" localSheetId="16">#REF!</definedName>
    <definedName name="kjhjfhdjkfndfndf" localSheetId="30">#REF!</definedName>
    <definedName name="kjhjfhdjkfndfndf">#REF!</definedName>
    <definedName name="m" localSheetId="19" hidden="1">{"'TDTGT (theo Dphuong)'!$A$4:$F$75"}</definedName>
    <definedName name="m" localSheetId="20" hidden="1">{"'TDTGT (theo Dphuong)'!$A$4:$F$75"}</definedName>
    <definedName name="m" localSheetId="21" hidden="1">{"'TDTGT (theo Dphuong)'!$A$4:$F$75"}</definedName>
    <definedName name="m" localSheetId="22" hidden="1">{"'TDTGT (theo Dphuong)'!$A$4:$F$75"}</definedName>
    <definedName name="m" localSheetId="23" hidden="1">{"'TDTGT (theo Dphuong)'!$A$4:$F$75"}</definedName>
    <definedName name="m" localSheetId="24" hidden="1">{"'TDTGT (theo Dphuong)'!$A$4:$F$75"}</definedName>
    <definedName name="m" localSheetId="31" hidden="1">{"'TDTGT (theo Dphuong)'!$A$4:$F$75"}</definedName>
    <definedName name="m" localSheetId="14" hidden="1">{"'TDTGT (theo Dphuong)'!$A$4:$F$75"}</definedName>
    <definedName name="m" localSheetId="16" hidden="1">{"'TDTGT (theo Dphuong)'!$A$4:$F$75"}</definedName>
    <definedName name="m" localSheetId="30" hidden="1">{"'TDTGT (theo Dphuong)'!$A$4:$F$75"}</definedName>
    <definedName name="m" hidden="1">{"'TDTGT (theo Dphuong)'!$A$4:$F$75"}</definedName>
    <definedName name="MAT" localSheetId="9">'[1]COAT&amp;WRAP-QIOT-#3'!#REF!</definedName>
    <definedName name="MAT" localSheetId="17">'[1]COAT&amp;WRAP-QIOT-#3'!#REF!</definedName>
    <definedName name="MAT" localSheetId="11">'[1]COAT&amp;WRAP-QIOT-#3'!#REF!</definedName>
    <definedName name="MAT" localSheetId="18">'[1]COAT&amp;WRAP-QIOT-#3'!#REF!</definedName>
    <definedName name="MAT" localSheetId="19">'[1]COAT&amp;WRAP-QIOT-#3'!#REF!</definedName>
    <definedName name="MAT" localSheetId="20">'[2]COAT&amp;WRAP-QIOT-#3'!#REF!</definedName>
    <definedName name="MAT" localSheetId="21">'[2]COAT&amp;WRAP-QIOT-#3'!#REF!</definedName>
    <definedName name="MAT" localSheetId="22">'[2]COAT&amp;WRAP-QIOT-#3'!#REF!</definedName>
    <definedName name="MAT" localSheetId="23">'[1]COAT&amp;WRAP-QIOT-#3'!#REF!</definedName>
    <definedName name="MAT" localSheetId="24">'[1]COAT&amp;WRAP-QIOT-#3'!#REF!</definedName>
    <definedName name="MAT" localSheetId="34">'[3]COAT&amp;WRAP-QIOT-#3'!#REF!</definedName>
    <definedName name="MAT" localSheetId="38">'[1]COAT&amp;WRAP-QIOT-#3'!#REF!</definedName>
    <definedName name="MAT" localSheetId="41">'[1]COAT&amp;WRAP-QIOT-#3'!#REF!</definedName>
    <definedName name="MAT" localSheetId="14">'[1]COAT&amp;WRAP-QIOT-#3'!#REF!</definedName>
    <definedName name="MAT" localSheetId="16">'[1]COAT&amp;WRAP-QIOT-#3'!#REF!</definedName>
    <definedName name="MAT">'[2]COAT&amp;WRAP-QIOT-#3'!#REF!</definedName>
    <definedName name="mc" localSheetId="9">#REF!</definedName>
    <definedName name="mc" localSheetId="17">#REF!</definedName>
    <definedName name="mc" localSheetId="11">#REF!</definedName>
    <definedName name="mc" localSheetId="18">#REF!</definedName>
    <definedName name="mc" localSheetId="19">#REF!</definedName>
    <definedName name="mc" localSheetId="20">#REF!</definedName>
    <definedName name="mc" localSheetId="21">#REF!</definedName>
    <definedName name="mc" localSheetId="22">#REF!</definedName>
    <definedName name="mc" localSheetId="23">#REF!</definedName>
    <definedName name="mc" localSheetId="24">#REF!</definedName>
    <definedName name="mc" localSheetId="34">#REF!</definedName>
    <definedName name="mc" localSheetId="31">#REF!</definedName>
    <definedName name="mc" localSheetId="38">#REF!</definedName>
    <definedName name="mc" localSheetId="41">#REF!</definedName>
    <definedName name="mc" localSheetId="43">#REF!</definedName>
    <definedName name="mc" localSheetId="14">#REF!</definedName>
    <definedName name="mc" localSheetId="16">#REF!</definedName>
    <definedName name="mc" localSheetId="30">#REF!</definedName>
    <definedName name="mc">#REF!</definedName>
    <definedName name="MF" localSheetId="9">'[1]COAT&amp;WRAP-QIOT-#3'!#REF!</definedName>
    <definedName name="MF" localSheetId="17">'[1]COAT&amp;WRAP-QIOT-#3'!#REF!</definedName>
    <definedName name="MF" localSheetId="11">'[1]COAT&amp;WRAP-QIOT-#3'!#REF!</definedName>
    <definedName name="MF" localSheetId="18">'[1]COAT&amp;WRAP-QIOT-#3'!#REF!</definedName>
    <definedName name="MF" localSheetId="19">'[1]COAT&amp;WRAP-QIOT-#3'!#REF!</definedName>
    <definedName name="MF" localSheetId="20">'[2]COAT&amp;WRAP-QIOT-#3'!#REF!</definedName>
    <definedName name="MF" localSheetId="21">'[2]COAT&amp;WRAP-QIOT-#3'!#REF!</definedName>
    <definedName name="MF" localSheetId="22">'[2]COAT&amp;WRAP-QIOT-#3'!#REF!</definedName>
    <definedName name="MF" localSheetId="23">'[1]COAT&amp;WRAP-QIOT-#3'!#REF!</definedName>
    <definedName name="MF" localSheetId="24">'[1]COAT&amp;WRAP-QIOT-#3'!#REF!</definedName>
    <definedName name="MF" localSheetId="34">'[3]COAT&amp;WRAP-QIOT-#3'!#REF!</definedName>
    <definedName name="MF" localSheetId="31">'[2]COAT&amp;WRAP-QIOT-#3'!#REF!</definedName>
    <definedName name="MF" localSheetId="38">'[1]COAT&amp;WRAP-QIOT-#3'!#REF!</definedName>
    <definedName name="MF" localSheetId="41">'[1]COAT&amp;WRAP-QIOT-#3'!#REF!</definedName>
    <definedName name="MF" localSheetId="14">'[1]COAT&amp;WRAP-QIOT-#3'!#REF!</definedName>
    <definedName name="MF" localSheetId="16">'[1]COAT&amp;WRAP-QIOT-#3'!#REF!</definedName>
    <definedName name="MF">'[2]COAT&amp;WRAP-QIOT-#3'!#REF!</definedName>
    <definedName name="mnh" localSheetId="9">'[7]2.74'!#REF!</definedName>
    <definedName name="mnh" localSheetId="17">'[7]2.74'!#REF!</definedName>
    <definedName name="mnh" localSheetId="11">'[7]2.74'!#REF!</definedName>
    <definedName name="mnh" localSheetId="18">'[7]2.74'!#REF!</definedName>
    <definedName name="mnh" localSheetId="19">'[7]2.74'!#REF!</definedName>
    <definedName name="mnh" localSheetId="20">'[7]2.74'!#REF!</definedName>
    <definedName name="mnh" localSheetId="21">'[7]2.74'!#REF!</definedName>
    <definedName name="mnh" localSheetId="22">'[7]2.74'!#REF!</definedName>
    <definedName name="mnh" localSheetId="24">'[7]2.74'!#REF!</definedName>
    <definedName name="mnh" localSheetId="34">'[7]2.74'!#REF!</definedName>
    <definedName name="mnh" localSheetId="38">'[7]2.74'!#REF!</definedName>
    <definedName name="mnh" localSheetId="41">'[7]2.74'!#REF!</definedName>
    <definedName name="mnh" localSheetId="14">'[7]2.74'!#REF!</definedName>
    <definedName name="mnh" localSheetId="16">'[7]2.74'!#REF!</definedName>
    <definedName name="mnh">'[7]2.74'!#REF!</definedName>
    <definedName name="n" localSheetId="9">'[7]2.74'!#REF!</definedName>
    <definedName name="n" localSheetId="17">'[7]2.74'!#REF!</definedName>
    <definedName name="n" localSheetId="11">'[7]2.74'!#REF!</definedName>
    <definedName name="n" localSheetId="18">'[7]2.74'!#REF!</definedName>
    <definedName name="n" localSheetId="19">'[7]2.74'!#REF!</definedName>
    <definedName name="n" localSheetId="20">'[7]2.74'!#REF!</definedName>
    <definedName name="n" localSheetId="21">'[7]2.74'!#REF!</definedName>
    <definedName name="n" localSheetId="22">'[7]2.74'!#REF!</definedName>
    <definedName name="n" localSheetId="24">'[7]2.74'!#REF!</definedName>
    <definedName name="n" localSheetId="34">'[7]2.74'!#REF!</definedName>
    <definedName name="n" localSheetId="38">'[7]2.74'!#REF!</definedName>
    <definedName name="n" localSheetId="41">'[7]2.74'!#REF!</definedName>
    <definedName name="n" localSheetId="14">'[7]2.74'!#REF!</definedName>
    <definedName name="n">'[7]2.74'!#REF!</definedName>
    <definedName name="nhan" localSheetId="9">#REF!</definedName>
    <definedName name="nhan" localSheetId="17">#REF!</definedName>
    <definedName name="nhan" localSheetId="11">#REF!</definedName>
    <definedName name="nhan" localSheetId="18">#REF!</definedName>
    <definedName name="nhan" localSheetId="19">#REF!</definedName>
    <definedName name="nhan" localSheetId="20">#REF!</definedName>
    <definedName name="nhan" localSheetId="21">#REF!</definedName>
    <definedName name="nhan" localSheetId="22">#REF!</definedName>
    <definedName name="nhan" localSheetId="23">#REF!</definedName>
    <definedName name="nhan" localSheetId="24">#REF!</definedName>
    <definedName name="nhan" localSheetId="34">#REF!</definedName>
    <definedName name="nhan" localSheetId="31">#REF!</definedName>
    <definedName name="nhan" localSheetId="35">#REF!</definedName>
    <definedName name="nhan" localSheetId="36">#REF!</definedName>
    <definedName name="nhan" localSheetId="38">#REF!</definedName>
    <definedName name="nhan" localSheetId="41">#REF!</definedName>
    <definedName name="nhan" localSheetId="43">#REF!</definedName>
    <definedName name="nhan" localSheetId="14">#REF!</definedName>
    <definedName name="nhan" localSheetId="16">#REF!</definedName>
    <definedName name="nhan" localSheetId="30">#REF!</definedName>
    <definedName name="nhan">#REF!</definedName>
    <definedName name="Nhan_xet_cua_dai">"Picture 1"</definedName>
    <definedName name="nuoc" localSheetId="9">#REF!</definedName>
    <definedName name="nuoc" localSheetId="17">#REF!</definedName>
    <definedName name="nuoc" localSheetId="11">#REF!</definedName>
    <definedName name="nuoc" localSheetId="18">#REF!</definedName>
    <definedName name="nuoc" localSheetId="19">#REF!</definedName>
    <definedName name="nuoc" localSheetId="22">#REF!</definedName>
    <definedName name="nuoc" localSheetId="23">#REF!</definedName>
    <definedName name="nuoc" localSheetId="24">#REF!</definedName>
    <definedName name="nuoc" localSheetId="34">#REF!</definedName>
    <definedName name="nuoc" localSheetId="31">#REF!</definedName>
    <definedName name="nuoc" localSheetId="38">#REF!</definedName>
    <definedName name="nuoc" localSheetId="41">#REF!</definedName>
    <definedName name="nuoc" localSheetId="14">#REF!</definedName>
    <definedName name="nuoc" localSheetId="16">#REF!</definedName>
    <definedName name="nuoc" localSheetId="30">#REF!</definedName>
    <definedName name="nuoc">#REF!</definedName>
    <definedName name="oanh" localSheetId="19" hidden="1">{#N/A,#N/A,FALSE,"Chung"}</definedName>
    <definedName name="oanh" localSheetId="20" hidden="1">{#N/A,#N/A,FALSE,"Chung"}</definedName>
    <definedName name="oanh" localSheetId="21" hidden="1">{#N/A,#N/A,FALSE,"Chung"}</definedName>
    <definedName name="oanh" localSheetId="22" hidden="1">{#N/A,#N/A,FALSE,"Chung"}</definedName>
    <definedName name="oanh" localSheetId="23" hidden="1">{#N/A,#N/A,FALSE,"Chung"}</definedName>
    <definedName name="oanh" localSheetId="24" hidden="1">{#N/A,#N/A,FALSE,"Chung"}</definedName>
    <definedName name="oanh" localSheetId="31" hidden="1">{#N/A,#N/A,FALSE,"Chung"}</definedName>
    <definedName name="oanh" localSheetId="43" hidden="1">{#N/A,#N/A,FALSE,"Chung"}</definedName>
    <definedName name="oanh" localSheetId="14" hidden="1">{#N/A,#N/A,FALSE,"Chung"}</definedName>
    <definedName name="oanh" localSheetId="16" hidden="1">{#N/A,#N/A,FALSE,"Chung"}</definedName>
    <definedName name="oanh" localSheetId="30" hidden="1">{#N/A,#N/A,FALSE,"Chung"}</definedName>
    <definedName name="oanh" hidden="1">{#N/A,#N/A,FALSE,"Chung"}</definedName>
    <definedName name="P" localSheetId="9">'[1]PNT-QUOT-#3'!#REF!</definedName>
    <definedName name="P" localSheetId="17">'[1]PNT-QUOT-#3'!#REF!</definedName>
    <definedName name="P" localSheetId="11">'[1]PNT-QUOT-#3'!#REF!</definedName>
    <definedName name="P" localSheetId="18">'[1]PNT-QUOT-#3'!#REF!</definedName>
    <definedName name="P" localSheetId="19">'[1]PNT-QUOT-#3'!#REF!</definedName>
    <definedName name="P" localSheetId="20">'[2]PNT-QUOT-#3'!#REF!</definedName>
    <definedName name="P" localSheetId="21">'[2]PNT-QUOT-#3'!#REF!</definedName>
    <definedName name="P" localSheetId="22">'[2]PNT-QUOT-#3'!#REF!</definedName>
    <definedName name="P" localSheetId="23">'[1]PNT-QUOT-#3'!#REF!</definedName>
    <definedName name="P" localSheetId="24">'[1]PNT-QUOT-#3'!#REF!</definedName>
    <definedName name="P" localSheetId="34">'[3]PNT-QUOT-#3'!#REF!</definedName>
    <definedName name="P" localSheetId="38">'[1]PNT-QUOT-#3'!#REF!</definedName>
    <definedName name="P" localSheetId="41">'[1]PNT-QUOT-#3'!#REF!</definedName>
    <definedName name="P" localSheetId="14">'[1]PNT-QUOT-#3'!#REF!</definedName>
    <definedName name="P" localSheetId="16">'[1]PNT-QUOT-#3'!#REF!</definedName>
    <definedName name="P">'[2]PNT-QUOT-#3'!#REF!</definedName>
    <definedName name="PEJM" localSheetId="9">'[1]COAT&amp;WRAP-QIOT-#3'!#REF!</definedName>
    <definedName name="PEJM" localSheetId="17">'[1]COAT&amp;WRAP-QIOT-#3'!#REF!</definedName>
    <definedName name="PEJM" localSheetId="11">'[1]COAT&amp;WRAP-QIOT-#3'!#REF!</definedName>
    <definedName name="PEJM" localSheetId="18">'[1]COAT&amp;WRAP-QIOT-#3'!#REF!</definedName>
    <definedName name="PEJM" localSheetId="19">'[1]COAT&amp;WRAP-QIOT-#3'!#REF!</definedName>
    <definedName name="PEJM" localSheetId="20">'[2]COAT&amp;WRAP-QIOT-#3'!#REF!</definedName>
    <definedName name="PEJM" localSheetId="21">'[2]COAT&amp;WRAP-QIOT-#3'!#REF!</definedName>
    <definedName name="PEJM" localSheetId="22">'[2]COAT&amp;WRAP-QIOT-#3'!#REF!</definedName>
    <definedName name="PEJM" localSheetId="23">'[1]COAT&amp;WRAP-QIOT-#3'!#REF!</definedName>
    <definedName name="PEJM" localSheetId="24">'[1]COAT&amp;WRAP-QIOT-#3'!#REF!</definedName>
    <definedName name="PEJM" localSheetId="34">'[3]COAT&amp;WRAP-QIOT-#3'!#REF!</definedName>
    <definedName name="PEJM" localSheetId="38">'[1]COAT&amp;WRAP-QIOT-#3'!#REF!</definedName>
    <definedName name="PEJM" localSheetId="41">'[1]COAT&amp;WRAP-QIOT-#3'!#REF!</definedName>
    <definedName name="PEJM" localSheetId="14">'[1]COAT&amp;WRAP-QIOT-#3'!#REF!</definedName>
    <definedName name="PEJM" localSheetId="16">'[1]COAT&amp;WRAP-QIOT-#3'!#REF!</definedName>
    <definedName name="PEJM">'[2]COAT&amp;WRAP-QIOT-#3'!#REF!</definedName>
    <definedName name="PF" localSheetId="9">'[1]PNT-QUOT-#3'!#REF!</definedName>
    <definedName name="PF" localSheetId="17">'[1]PNT-QUOT-#3'!#REF!</definedName>
    <definedName name="PF" localSheetId="11">'[1]PNT-QUOT-#3'!#REF!</definedName>
    <definedName name="PF" localSheetId="18">'[1]PNT-QUOT-#3'!#REF!</definedName>
    <definedName name="PF" localSheetId="19">'[1]PNT-QUOT-#3'!#REF!</definedName>
    <definedName name="PF" localSheetId="20">'[2]PNT-QUOT-#3'!#REF!</definedName>
    <definedName name="PF" localSheetId="21">'[2]PNT-QUOT-#3'!#REF!</definedName>
    <definedName name="PF" localSheetId="22">'[2]PNT-QUOT-#3'!#REF!</definedName>
    <definedName name="PF" localSheetId="23">'[1]PNT-QUOT-#3'!#REF!</definedName>
    <definedName name="PF" localSheetId="24">'[1]PNT-QUOT-#3'!#REF!</definedName>
    <definedName name="PF" localSheetId="34">'[3]PNT-QUOT-#3'!#REF!</definedName>
    <definedName name="PF" localSheetId="38">'[1]PNT-QUOT-#3'!#REF!</definedName>
    <definedName name="PF" localSheetId="41">'[1]PNT-QUOT-#3'!#REF!</definedName>
    <definedName name="PF" localSheetId="14">'[1]PNT-QUOT-#3'!#REF!</definedName>
    <definedName name="PF" localSheetId="16">'[1]PNT-QUOT-#3'!#REF!</definedName>
    <definedName name="PF">'[2]PNT-QUOT-#3'!#REF!</definedName>
    <definedName name="PM" localSheetId="19">[8]IBASE!$AH$16:$AV$110</definedName>
    <definedName name="PM" localSheetId="20">[9]IBASE!$AH$16:$AV$110</definedName>
    <definedName name="PM" localSheetId="21">[9]IBASE!$AH$16:$AV$110</definedName>
    <definedName name="PM" localSheetId="22">[9]IBASE!$AH$16:$AV$110</definedName>
    <definedName name="PM" localSheetId="23">[8]IBASE!$AH$16:$AV$110</definedName>
    <definedName name="PM" localSheetId="24">[8]IBASE!$AH$16:$AV$110</definedName>
    <definedName name="PM" localSheetId="14">[8]IBASE!$AH$16:$AV$110</definedName>
    <definedName name="PM" localSheetId="16">[8]IBASE!$AH$16:$AV$110</definedName>
    <definedName name="PM">[9]IBASE!$AH$16:$AV$110</definedName>
    <definedName name="Print_Area_MI" localSheetId="19">[10]ESTI.!$A$1:$U$52</definedName>
    <definedName name="Print_Area_MI" localSheetId="20">[10]ESTI.!$A$1:$U$52</definedName>
    <definedName name="Print_Area_MI" localSheetId="21">[10]ESTI.!$A$1:$U$52</definedName>
    <definedName name="Print_Area_MI" localSheetId="22">[10]ESTI.!$A$1:$U$52</definedName>
    <definedName name="Print_Area_MI" localSheetId="23">[10]ESTI.!$A$1:$U$52</definedName>
    <definedName name="Print_Area_MI" localSheetId="24">[10]ESTI.!$A$1:$U$52</definedName>
    <definedName name="Print_Area_MI" localSheetId="14">[10]ESTI.!$A$1:$U$52</definedName>
    <definedName name="Print_Area_MI" localSheetId="16">[10]ESTI.!$A$1:$U$52</definedName>
    <definedName name="Print_Area_MI">[11]ESTI.!$A$1:$U$52</definedName>
    <definedName name="_xlnm.Print_Titles" localSheetId="17">'[12]TiÕn ®é thùc hiÖn KC'!#REF!</definedName>
    <definedName name="_xlnm.Print_Titles" localSheetId="18">'[12]TiÕn ®é thùc hiÖn KC'!#REF!</definedName>
    <definedName name="_xlnm.Print_Titles" localSheetId="19">'[12]TiÕn ®é thùc hiÖn KC'!#REF!</definedName>
    <definedName name="_xlnm.Print_Titles" localSheetId="20">'[12]TiÕn ®é thùc hiÖn KC'!#REF!</definedName>
    <definedName name="_xlnm.Print_Titles" localSheetId="21">'[12]TiÕn ®é thùc hiÖn KC'!#REF!</definedName>
    <definedName name="_xlnm.Print_Titles" localSheetId="22">'[12]TiÕn ®é thùc hiÖn KC'!#REF!</definedName>
    <definedName name="_xlnm.Print_Titles" localSheetId="23">'[12]TiÕn ®é thùc hiÖn KC'!#REF!</definedName>
    <definedName name="_xlnm.Print_Titles" localSheetId="24">'[12]TiÕn ®é thùc hiÖn KC'!#REF!</definedName>
    <definedName name="_xlnm.Print_Titles" localSheetId="33">'31.Gia NVL'!#REF!,'31.Gia NVL'!#REF!</definedName>
    <definedName name="_xlnm.Print_Titles" localSheetId="34">'32.Gia Van tai'!#REF!,'32.Gia Van tai'!#REF!</definedName>
    <definedName name="_xlnm.Print_Titles" localSheetId="31">'[12]TiÕn ®é thùc hiÖn KC'!#REF!</definedName>
    <definedName name="_xlnm.Print_Titles" localSheetId="38">'[12]TiÕn ®é thùc hiÖn KC'!#REF!</definedName>
    <definedName name="_xlnm.Print_Titles" localSheetId="14">'[12]TiÕn ®é thùc hiÖn KC'!#REF!</definedName>
    <definedName name="_xlnm.Print_Titles">'[12]TiÕn ®é thùc hiÖn KC'!#REF!</definedName>
    <definedName name="pt" localSheetId="9">#REF!</definedName>
    <definedName name="pt" localSheetId="17">#REF!</definedName>
    <definedName name="pt" localSheetId="11">#REF!</definedName>
    <definedName name="pt" localSheetId="18">#REF!</definedName>
    <definedName name="pt" localSheetId="19">#REF!</definedName>
    <definedName name="pt" localSheetId="20">#REF!</definedName>
    <definedName name="pt" localSheetId="21">#REF!</definedName>
    <definedName name="pt" localSheetId="22">#REF!</definedName>
    <definedName name="pt" localSheetId="23">#REF!</definedName>
    <definedName name="pt" localSheetId="24">#REF!</definedName>
    <definedName name="pt" localSheetId="34">#REF!</definedName>
    <definedName name="pt" localSheetId="31">#REF!</definedName>
    <definedName name="pt" localSheetId="38">#REF!</definedName>
    <definedName name="pt" localSheetId="41">#REF!</definedName>
    <definedName name="pt" localSheetId="14">#REF!</definedName>
    <definedName name="pt" localSheetId="16">#REF!</definedName>
    <definedName name="pt" localSheetId="30">#REF!</definedName>
    <definedName name="pt">#REF!</definedName>
    <definedName name="ptr" localSheetId="9">#REF!</definedName>
    <definedName name="ptr" localSheetId="17">#REF!</definedName>
    <definedName name="ptr" localSheetId="11">#REF!</definedName>
    <definedName name="ptr" localSheetId="18">#REF!</definedName>
    <definedName name="ptr" localSheetId="19">#REF!</definedName>
    <definedName name="ptr" localSheetId="20">#REF!</definedName>
    <definedName name="ptr" localSheetId="21">#REF!</definedName>
    <definedName name="ptr" localSheetId="22">#REF!</definedName>
    <definedName name="ptr" localSheetId="23">#REF!</definedName>
    <definedName name="ptr" localSheetId="24">#REF!</definedName>
    <definedName name="ptr" localSheetId="34">#REF!</definedName>
    <definedName name="ptr" localSheetId="31">#REF!</definedName>
    <definedName name="ptr" localSheetId="38">#REF!</definedName>
    <definedName name="ptr" localSheetId="41">#REF!</definedName>
    <definedName name="ptr" localSheetId="14">#REF!</definedName>
    <definedName name="ptr" localSheetId="16">#REF!</definedName>
    <definedName name="ptr" localSheetId="30">#REF!</definedName>
    <definedName name="ptr">#REF!</definedName>
    <definedName name="ptvt">'[13]ma-pt'!$A$6:$IV$228</definedName>
    <definedName name="qưeqwrqw" localSheetId="19" hidden="1">{#N/A,#N/A,FALSE,"Chung"}</definedName>
    <definedName name="qưeqwrqw" localSheetId="20" hidden="1">{#N/A,#N/A,FALSE,"Chung"}</definedName>
    <definedName name="qưeqwrqw" localSheetId="21" hidden="1">{#N/A,#N/A,FALSE,"Chung"}</definedName>
    <definedName name="qưeqwrqw" localSheetId="22" hidden="1">{#N/A,#N/A,FALSE,"Chung"}</definedName>
    <definedName name="qưeqwrqw" localSheetId="23" hidden="1">{#N/A,#N/A,FALSE,"Chung"}</definedName>
    <definedName name="qưeqwrqw" localSheetId="24" hidden="1">{#N/A,#N/A,FALSE,"Chung"}</definedName>
    <definedName name="qưeqwrqw" localSheetId="31" hidden="1">{#N/A,#N/A,FALSE,"Chung"}</definedName>
    <definedName name="qưeqwrqw" localSheetId="14" hidden="1">{#N/A,#N/A,FALSE,"Chung"}</definedName>
    <definedName name="qưeqwrqw" localSheetId="16" hidden="1">{#N/A,#N/A,FALSE,"Chung"}</definedName>
    <definedName name="qưeqwrqw" localSheetId="30" hidden="1">{#N/A,#N/A,FALSE,"Chung"}</definedName>
    <definedName name="qưeqwrqw" hidden="1">{#N/A,#N/A,FALSE,"Chung"}</definedName>
    <definedName name="RT" localSheetId="9">'[1]COAT&amp;WRAP-QIOT-#3'!#REF!</definedName>
    <definedName name="RT" localSheetId="17">'[1]COAT&amp;WRAP-QIOT-#3'!#REF!</definedName>
    <definedName name="RT" localSheetId="11">'[1]COAT&amp;WRAP-QIOT-#3'!#REF!</definedName>
    <definedName name="RT" localSheetId="18">'[1]COAT&amp;WRAP-QIOT-#3'!#REF!</definedName>
    <definedName name="RT" localSheetId="19">'[1]COAT&amp;WRAP-QIOT-#3'!#REF!</definedName>
    <definedName name="RT" localSheetId="20">'[2]COAT&amp;WRAP-QIOT-#3'!#REF!</definedName>
    <definedName name="RT" localSheetId="21">'[2]COAT&amp;WRAP-QIOT-#3'!#REF!</definedName>
    <definedName name="RT" localSheetId="22">'[2]COAT&amp;WRAP-QIOT-#3'!#REF!</definedName>
    <definedName name="RT" localSheetId="23">'[1]COAT&amp;WRAP-QIOT-#3'!#REF!</definedName>
    <definedName name="RT" localSheetId="24">'[1]COAT&amp;WRAP-QIOT-#3'!#REF!</definedName>
    <definedName name="RT" localSheetId="34">'[3]COAT&amp;WRAP-QIOT-#3'!#REF!</definedName>
    <definedName name="RT" localSheetId="38">'[1]COAT&amp;WRAP-QIOT-#3'!#REF!</definedName>
    <definedName name="RT" localSheetId="41">'[1]COAT&amp;WRAP-QIOT-#3'!#REF!</definedName>
    <definedName name="RT" localSheetId="14">'[1]COAT&amp;WRAP-QIOT-#3'!#REF!</definedName>
    <definedName name="RT" localSheetId="16">'[1]COAT&amp;WRAP-QIOT-#3'!#REF!</definedName>
    <definedName name="RT">'[2]COAT&amp;WRAP-QIOT-#3'!#REF!</definedName>
    <definedName name="SB" localSheetId="19">[8]IBASE!$AH$7:$AL$14</definedName>
    <definedName name="SB" localSheetId="20">[9]IBASE!$AH$7:$AL$14</definedName>
    <definedName name="SB" localSheetId="21">[9]IBASE!$AH$7:$AL$14</definedName>
    <definedName name="SB" localSheetId="22">[9]IBASE!$AH$7:$AL$14</definedName>
    <definedName name="SB" localSheetId="23">[8]IBASE!$AH$7:$AL$14</definedName>
    <definedName name="SB" localSheetId="24">[8]IBASE!$AH$7:$AL$14</definedName>
    <definedName name="SB" localSheetId="14">[8]IBASE!$AH$7:$AL$14</definedName>
    <definedName name="SB" localSheetId="16">[8]IBASE!$AH$7:$AL$14</definedName>
    <definedName name="SB">[9]IBASE!$AH$7:$AL$14</definedName>
    <definedName name="SORT" localSheetId="9">#REF!</definedName>
    <definedName name="SORT" localSheetId="17">#REF!</definedName>
    <definedName name="SORT" localSheetId="11">#REF!</definedName>
    <definedName name="SORT" localSheetId="18">#REF!</definedName>
    <definedName name="SORT" localSheetId="19">#REF!</definedName>
    <definedName name="SORT" localSheetId="20">#REF!</definedName>
    <definedName name="SORT" localSheetId="21">#REF!</definedName>
    <definedName name="SORT" localSheetId="22">#REF!</definedName>
    <definedName name="SORT" localSheetId="23">#REF!</definedName>
    <definedName name="SORT" localSheetId="24">#REF!</definedName>
    <definedName name="SORT" localSheetId="34">#REF!</definedName>
    <definedName name="SORT" localSheetId="31">#REF!</definedName>
    <definedName name="SORT" localSheetId="38">#REF!</definedName>
    <definedName name="SORT" localSheetId="41">#REF!</definedName>
    <definedName name="SORT" localSheetId="43">#REF!</definedName>
    <definedName name="SORT" localSheetId="14">#REF!</definedName>
    <definedName name="SORT" localSheetId="16">#REF!</definedName>
    <definedName name="SORT" localSheetId="30">#REF!</definedName>
    <definedName name="SORT">#REF!</definedName>
    <definedName name="SORT_AREA" localSheetId="19">'[10]DI-ESTI'!$A$8:$R$489</definedName>
    <definedName name="SORT_AREA" localSheetId="20">'[10]DI-ESTI'!$A$8:$R$489</definedName>
    <definedName name="SORT_AREA" localSheetId="21">'[10]DI-ESTI'!$A$8:$R$489</definedName>
    <definedName name="SORT_AREA" localSheetId="22">'[10]DI-ESTI'!$A$8:$R$489</definedName>
    <definedName name="SORT_AREA" localSheetId="23">'[10]DI-ESTI'!$A$8:$R$489</definedName>
    <definedName name="SORT_AREA" localSheetId="24">'[10]DI-ESTI'!$A$8:$R$489</definedName>
    <definedName name="SORT_AREA" localSheetId="14">'[10]DI-ESTI'!$A$8:$R$489</definedName>
    <definedName name="SORT_AREA" localSheetId="16">'[10]DI-ESTI'!$A$8:$R$489</definedName>
    <definedName name="SORT_AREA">'[11]DI-ESTI'!$A$8:$R$489</definedName>
    <definedName name="SP" localSheetId="9">'[1]PNT-QUOT-#3'!#REF!</definedName>
    <definedName name="SP" localSheetId="17">'[1]PNT-QUOT-#3'!#REF!</definedName>
    <definedName name="SP" localSheetId="11">'[1]PNT-QUOT-#3'!#REF!</definedName>
    <definedName name="SP" localSheetId="18">'[1]PNT-QUOT-#3'!#REF!</definedName>
    <definedName name="SP" localSheetId="19">'[1]PNT-QUOT-#3'!#REF!</definedName>
    <definedName name="SP" localSheetId="20">'[2]PNT-QUOT-#3'!#REF!</definedName>
    <definedName name="SP" localSheetId="21">'[2]PNT-QUOT-#3'!#REF!</definedName>
    <definedName name="SP" localSheetId="22">'[2]PNT-QUOT-#3'!#REF!</definedName>
    <definedName name="SP" localSheetId="23">'[1]PNT-QUOT-#3'!#REF!</definedName>
    <definedName name="SP" localSheetId="24">'[1]PNT-QUOT-#3'!#REF!</definedName>
    <definedName name="SP" localSheetId="34">'[3]PNT-QUOT-#3'!#REF!</definedName>
    <definedName name="SP" localSheetId="31">'[2]PNT-QUOT-#3'!#REF!</definedName>
    <definedName name="SP" localSheetId="38">'[1]PNT-QUOT-#3'!#REF!</definedName>
    <definedName name="SP" localSheetId="41">'[1]PNT-QUOT-#3'!#REF!</definedName>
    <definedName name="SP" localSheetId="14">'[1]PNT-QUOT-#3'!#REF!</definedName>
    <definedName name="SP" localSheetId="16">'[1]PNT-QUOT-#3'!#REF!</definedName>
    <definedName name="SP">'[2]PNT-QUOT-#3'!#REF!</definedName>
    <definedName name="sss" localSheetId="9">#REF!</definedName>
    <definedName name="sss" localSheetId="17">#REF!</definedName>
    <definedName name="sss" localSheetId="11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34">#REF!</definedName>
    <definedName name="sss" localSheetId="31">#REF!</definedName>
    <definedName name="sss" localSheetId="38">#REF!</definedName>
    <definedName name="sss" localSheetId="41">#REF!</definedName>
    <definedName name="sss" localSheetId="43">#REF!</definedName>
    <definedName name="sss" localSheetId="14">#REF!</definedName>
    <definedName name="sss" localSheetId="16">#REF!</definedName>
    <definedName name="sss" localSheetId="30">#REF!</definedName>
    <definedName name="sss">#REF!</definedName>
    <definedName name="TBA" localSheetId="9">#REF!</definedName>
    <definedName name="TBA" localSheetId="17">#REF!</definedName>
    <definedName name="TBA" localSheetId="11">#REF!</definedName>
    <definedName name="TBA" localSheetId="18">#REF!</definedName>
    <definedName name="TBA" localSheetId="19">#REF!</definedName>
    <definedName name="TBA" localSheetId="20">#REF!</definedName>
    <definedName name="TBA" localSheetId="21">#REF!</definedName>
    <definedName name="TBA" localSheetId="22">#REF!</definedName>
    <definedName name="TBA" localSheetId="23">#REF!</definedName>
    <definedName name="TBA" localSheetId="24">#REF!</definedName>
    <definedName name="TBA" localSheetId="34">#REF!</definedName>
    <definedName name="TBA" localSheetId="31">#REF!</definedName>
    <definedName name="TBA" localSheetId="38">#REF!</definedName>
    <definedName name="TBA" localSheetId="41">#REF!</definedName>
    <definedName name="TBA" localSheetId="43">#REF!</definedName>
    <definedName name="TBA" localSheetId="14">#REF!</definedName>
    <definedName name="TBA" localSheetId="16">#REF!</definedName>
    <definedName name="TBA" localSheetId="30">#REF!</definedName>
    <definedName name="TBA">#REF!</definedName>
    <definedName name="td" localSheetId="9">#REF!</definedName>
    <definedName name="td" localSheetId="17">#REF!</definedName>
    <definedName name="td" localSheetId="11">#REF!</definedName>
    <definedName name="td" localSheetId="18">#REF!</definedName>
    <definedName name="td" localSheetId="19">#REF!</definedName>
    <definedName name="td" localSheetId="20">#REF!</definedName>
    <definedName name="td" localSheetId="21">#REF!</definedName>
    <definedName name="td" localSheetId="22">#REF!</definedName>
    <definedName name="td" localSheetId="23">#REF!</definedName>
    <definedName name="td" localSheetId="24">#REF!</definedName>
    <definedName name="td" localSheetId="34">#REF!</definedName>
    <definedName name="td" localSheetId="31">#REF!</definedName>
    <definedName name="td" localSheetId="38">#REF!</definedName>
    <definedName name="td" localSheetId="41">#REF!</definedName>
    <definedName name="td" localSheetId="14">#REF!</definedName>
    <definedName name="td" localSheetId="16">#REF!</definedName>
    <definedName name="td" localSheetId="30">#REF!</definedName>
    <definedName name="td">#REF!</definedName>
    <definedName name="th_bl" localSheetId="9">#REF!</definedName>
    <definedName name="th_bl" localSheetId="17">#REF!</definedName>
    <definedName name="th_bl" localSheetId="11">#REF!</definedName>
    <definedName name="th_bl" localSheetId="18">#REF!</definedName>
    <definedName name="th_bl" localSheetId="19">#REF!</definedName>
    <definedName name="th_bl" localSheetId="20">#REF!</definedName>
    <definedName name="th_bl" localSheetId="21">#REF!</definedName>
    <definedName name="th_bl" localSheetId="22">#REF!</definedName>
    <definedName name="th_bl" localSheetId="23">#REF!</definedName>
    <definedName name="th_bl" localSheetId="24">#REF!</definedName>
    <definedName name="th_bl" localSheetId="34">#REF!</definedName>
    <definedName name="th_bl" localSheetId="31">#REF!</definedName>
    <definedName name="th_bl" localSheetId="38">#REF!</definedName>
    <definedName name="th_bl" localSheetId="41">#REF!</definedName>
    <definedName name="th_bl" localSheetId="43">#REF!</definedName>
    <definedName name="th_bl" localSheetId="14">#REF!</definedName>
    <definedName name="th_bl" localSheetId="16">#REF!</definedName>
    <definedName name="th_bl" localSheetId="30">#REF!</definedName>
    <definedName name="th_bl">#REF!</definedName>
    <definedName name="thanh" localSheetId="19" hidden="1">{"'TDTGT (theo Dphuong)'!$A$4:$F$75"}</definedName>
    <definedName name="thanh" localSheetId="20" hidden="1">{"'TDTGT (theo Dphuong)'!$A$4:$F$75"}</definedName>
    <definedName name="thanh" localSheetId="21" hidden="1">{"'TDTGT (theo Dphuong)'!$A$4:$F$75"}</definedName>
    <definedName name="thanh" localSheetId="22" hidden="1">{"'TDTGT (theo Dphuong)'!$A$4:$F$75"}</definedName>
    <definedName name="thanh" localSheetId="23" hidden="1">{"'TDTGT (theo Dphuong)'!$A$4:$F$75"}</definedName>
    <definedName name="thanh" localSheetId="24" hidden="1">{"'TDTGT (theo Dphuong)'!$A$4:$F$75"}</definedName>
    <definedName name="thanh" localSheetId="31" hidden="1">{"'TDTGT (theo Dphuong)'!$A$4:$F$75"}</definedName>
    <definedName name="thanh" localSheetId="14" hidden="1">{"'TDTGT (theo Dphuong)'!$A$4:$F$75"}</definedName>
    <definedName name="thanh" localSheetId="16" hidden="1">{"'TDTGT (theo Dphuong)'!$A$4:$F$75"}</definedName>
    <definedName name="thanh" localSheetId="30" hidden="1">{"'TDTGT (theo Dphuong)'!$A$4:$F$75"}</definedName>
    <definedName name="thanh" hidden="1">{"'TDTGT (theo Dphuong)'!$A$4:$F$75"}</definedName>
    <definedName name="THK" localSheetId="9">'[1]COAT&amp;WRAP-QIOT-#3'!#REF!</definedName>
    <definedName name="THK" localSheetId="17">'[1]COAT&amp;WRAP-QIOT-#3'!#REF!</definedName>
    <definedName name="THK" localSheetId="11">'[1]COAT&amp;WRAP-QIOT-#3'!#REF!</definedName>
    <definedName name="THK" localSheetId="18">'[1]COAT&amp;WRAP-QIOT-#3'!#REF!</definedName>
    <definedName name="THK" localSheetId="19">'[1]COAT&amp;WRAP-QIOT-#3'!#REF!</definedName>
    <definedName name="THK" localSheetId="20">'[2]COAT&amp;WRAP-QIOT-#3'!#REF!</definedName>
    <definedName name="THK" localSheetId="21">'[2]COAT&amp;WRAP-QIOT-#3'!#REF!</definedName>
    <definedName name="THK" localSheetId="22">'[2]COAT&amp;WRAP-QIOT-#3'!#REF!</definedName>
    <definedName name="THK" localSheetId="23">'[1]COAT&amp;WRAP-QIOT-#3'!#REF!</definedName>
    <definedName name="THK" localSheetId="24">'[1]COAT&amp;WRAP-QIOT-#3'!#REF!</definedName>
    <definedName name="THK" localSheetId="34">'[3]COAT&amp;WRAP-QIOT-#3'!#REF!</definedName>
    <definedName name="THK" localSheetId="38">'[1]COAT&amp;WRAP-QIOT-#3'!#REF!</definedName>
    <definedName name="THK" localSheetId="41">'[1]COAT&amp;WRAP-QIOT-#3'!#REF!</definedName>
    <definedName name="THK" localSheetId="14">'[1]COAT&amp;WRAP-QIOT-#3'!#REF!</definedName>
    <definedName name="THK" localSheetId="16">'[1]COAT&amp;WRAP-QIOT-#3'!#REF!</definedName>
    <definedName name="THK">'[2]COAT&amp;WRAP-QIOT-#3'!#REF!</definedName>
    <definedName name="TMBLCSG" localSheetId="31">#REF!</definedName>
    <definedName name="TMBLCSG" localSheetId="14">#REF!</definedName>
    <definedName name="TMBLCSG" localSheetId="30">#REF!</definedName>
    <definedName name="TMBLCSG">#REF!</definedName>
    <definedName name="Tnghiep" localSheetId="19" hidden="1">{"'TDTGT (theo Dphuong)'!$A$4:$F$75"}</definedName>
    <definedName name="Tnghiep" localSheetId="20" hidden="1">{"'TDTGT (theo Dphuong)'!$A$4:$F$75"}</definedName>
    <definedName name="Tnghiep" localSheetId="21" hidden="1">{"'TDTGT (theo Dphuong)'!$A$4:$F$75"}</definedName>
    <definedName name="Tnghiep" localSheetId="22" hidden="1">{"'TDTGT (theo Dphuong)'!$A$4:$F$75"}</definedName>
    <definedName name="Tnghiep" localSheetId="23" hidden="1">{"'TDTGT (theo Dphuong)'!$A$4:$F$75"}</definedName>
    <definedName name="Tnghiep" localSheetId="24" hidden="1">{"'TDTGT (theo Dphuong)'!$A$4:$F$75"}</definedName>
    <definedName name="Tnghiep" localSheetId="31" hidden="1">{"'TDTGT (theo Dphuong)'!$A$4:$F$75"}</definedName>
    <definedName name="Tnghiep" localSheetId="14" hidden="1">{"'TDTGT (theo Dphuong)'!$A$4:$F$75"}</definedName>
    <definedName name="Tnghiep" localSheetId="16" hidden="1">{"'TDTGT (theo Dphuong)'!$A$4:$F$75"}</definedName>
    <definedName name="Tnghiep" localSheetId="30" hidden="1">{"'TDTGT (theo Dphuong)'!$A$4:$F$75"}</definedName>
    <definedName name="Tnghiep" hidden="1">{"'TDTGT (theo Dphuong)'!$A$4:$F$75"}</definedName>
    <definedName name="ttt" localSheetId="9">#REF!</definedName>
    <definedName name="ttt" localSheetId="17">#REF!</definedName>
    <definedName name="ttt" localSheetId="11">#REF!</definedName>
    <definedName name="ttt" localSheetId="18">#REF!</definedName>
    <definedName name="ttt" localSheetId="19">#REF!</definedName>
    <definedName name="ttt" localSheetId="22">#REF!</definedName>
    <definedName name="ttt" localSheetId="23">#REF!</definedName>
    <definedName name="ttt" localSheetId="24">#REF!</definedName>
    <definedName name="ttt" localSheetId="34">#REF!</definedName>
    <definedName name="ttt" localSheetId="31">#REF!</definedName>
    <definedName name="ttt" localSheetId="38">#REF!</definedName>
    <definedName name="ttt" localSheetId="41">#REF!</definedName>
    <definedName name="ttt" localSheetId="14">#REF!</definedName>
    <definedName name="ttt" localSheetId="16">#REF!</definedName>
    <definedName name="ttt" localSheetId="30">#REF!</definedName>
    <definedName name="ttt">#REF!</definedName>
    <definedName name="vfff" localSheetId="9">#REF!</definedName>
    <definedName name="vfff" localSheetId="17">#REF!</definedName>
    <definedName name="vfff" localSheetId="11">#REF!</definedName>
    <definedName name="vfff" localSheetId="18">#REF!</definedName>
    <definedName name="vfff" localSheetId="19">#REF!</definedName>
    <definedName name="vfff" localSheetId="20">#REF!</definedName>
    <definedName name="vfff" localSheetId="21">#REF!</definedName>
    <definedName name="vfff" localSheetId="22">#REF!</definedName>
    <definedName name="vfff" localSheetId="23">#REF!</definedName>
    <definedName name="vfff" localSheetId="24">#REF!</definedName>
    <definedName name="vfff" localSheetId="34">#REF!</definedName>
    <definedName name="vfff" localSheetId="31">#REF!</definedName>
    <definedName name="vfff" localSheetId="38">#REF!</definedName>
    <definedName name="vfff" localSheetId="41">#REF!</definedName>
    <definedName name="vfff" localSheetId="43">#REF!</definedName>
    <definedName name="vfff" localSheetId="14">#REF!</definedName>
    <definedName name="vfff" localSheetId="16">#REF!</definedName>
    <definedName name="vfff" localSheetId="30">#REF!</definedName>
    <definedName name="vfff">#REF!</definedName>
    <definedName name="vn" localSheetId="31">#REF!</definedName>
    <definedName name="vn" localSheetId="14">#REF!</definedName>
    <definedName name="vn" localSheetId="30">#REF!</definedName>
    <definedName name="vn">#REF!</definedName>
    <definedName name="vv" localSheetId="19" hidden="1">{"'TDTGT (theo Dphuong)'!$A$4:$F$75"}</definedName>
    <definedName name="vv" localSheetId="20" hidden="1">{"'TDTGT (theo Dphuong)'!$A$4:$F$75"}</definedName>
    <definedName name="vv" localSheetId="21" hidden="1">{"'TDTGT (theo Dphuong)'!$A$4:$F$75"}</definedName>
    <definedName name="vv" localSheetId="22" hidden="1">{"'TDTGT (theo Dphuong)'!$A$4:$F$75"}</definedName>
    <definedName name="vv" localSheetId="23" hidden="1">{"'TDTGT (theo Dphuong)'!$A$4:$F$75"}</definedName>
    <definedName name="vv" localSheetId="24" hidden="1">{"'TDTGT (theo Dphuong)'!$A$4:$F$75"}</definedName>
    <definedName name="vv" localSheetId="31" hidden="1">{"'TDTGT (theo Dphuong)'!$A$4:$F$75"}</definedName>
    <definedName name="vv" localSheetId="14" hidden="1">{"'TDTGT (theo Dphuong)'!$A$4:$F$75"}</definedName>
    <definedName name="vv" localSheetId="16" hidden="1">{"'TDTGT (theo Dphuong)'!$A$4:$F$75"}</definedName>
    <definedName name="vv" localSheetId="30" hidden="1">{"'TDTGT (theo Dphuong)'!$A$4:$F$75"}</definedName>
    <definedName name="vv" hidden="1">{"'TDTGT (theo Dphuong)'!$A$4:$F$75"}</definedName>
    <definedName name="wrn.thu." localSheetId="19" hidden="1">{#N/A,#N/A,FALSE,"Chung"}</definedName>
    <definedName name="wrn.thu." localSheetId="20" hidden="1">{#N/A,#N/A,FALSE,"Chung"}</definedName>
    <definedName name="wrn.thu." localSheetId="21" hidden="1">{#N/A,#N/A,FALSE,"Chung"}</definedName>
    <definedName name="wrn.thu." localSheetId="22" hidden="1">{#N/A,#N/A,FALSE,"Chung"}</definedName>
    <definedName name="wrn.thu." localSheetId="23" hidden="1">{#N/A,#N/A,FALSE,"Chung"}</definedName>
    <definedName name="wrn.thu." localSheetId="24" hidden="1">{#N/A,#N/A,FALSE,"Chung"}</definedName>
    <definedName name="wrn.thu." localSheetId="31" hidden="1">{#N/A,#N/A,FALSE,"Chung"}</definedName>
    <definedName name="wrn.thu." localSheetId="2" hidden="1">{#N/A,#N/A,FALSE,"Chung"}</definedName>
    <definedName name="wrn.thu." localSheetId="43" hidden="1">{#N/A,#N/A,FALSE,"Chung"}</definedName>
    <definedName name="wrn.thu." localSheetId="3" hidden="1">{#N/A,#N/A,FALSE,"Chung"}</definedName>
    <definedName name="wrn.thu." localSheetId="14" hidden="1">{#N/A,#N/A,FALSE,"Chung"}</definedName>
    <definedName name="wrn.thu." localSheetId="16" hidden="1">{#N/A,#N/A,FALSE,"Chung"}</definedName>
    <definedName name="wrn.thu." localSheetId="30" hidden="1">{#N/A,#N/A,FALSE,"Chung"}</definedName>
    <definedName name="wrn.thu." hidden="1">{#N/A,#N/A,FALSE,"Chung"}</definedName>
    <definedName name="xd" localSheetId="19">'[14]7 THAI NGUYEN'!$A$11</definedName>
    <definedName name="xd" localSheetId="20">'[14]7 THAI NGUYEN'!$A$11</definedName>
    <definedName name="xd" localSheetId="21">'[14]7 THAI NGUYEN'!$A$11</definedName>
    <definedName name="xd" localSheetId="22">'[14]7 THAI NGUYEN'!$A$11</definedName>
    <definedName name="xd" localSheetId="23">'[14]7 THAI NGUYEN'!$A$11</definedName>
    <definedName name="xd" localSheetId="24">'[14]7 THAI NGUYEN'!$A$11</definedName>
    <definedName name="xd" localSheetId="14">'[14]7 THAI NGUYEN'!$A$11</definedName>
    <definedName name="xd">'[15]7 THAI NGUYEN'!$A$11</definedName>
    <definedName name="ZYX" localSheetId="9">#REF!</definedName>
    <definedName name="ZYX" localSheetId="17">#REF!</definedName>
    <definedName name="ZYX" localSheetId="11">#REF!</definedName>
    <definedName name="ZYX" localSheetId="18">#REF!</definedName>
    <definedName name="ZYX" localSheetId="19">#REF!</definedName>
    <definedName name="ZYX" localSheetId="20">#REF!</definedName>
    <definedName name="ZYX" localSheetId="21">#REF!</definedName>
    <definedName name="ZYX" localSheetId="22">#REF!</definedName>
    <definedName name="ZYX" localSheetId="23">#REF!</definedName>
    <definedName name="ZYX" localSheetId="24">#REF!</definedName>
    <definedName name="ZYX" localSheetId="34">#REF!</definedName>
    <definedName name="ZYX" localSheetId="31">#REF!</definedName>
    <definedName name="ZYX" localSheetId="38">#REF!</definedName>
    <definedName name="ZYX" localSheetId="41">#REF!</definedName>
    <definedName name="ZYX" localSheetId="43">#REF!</definedName>
    <definedName name="ZYX" localSheetId="14">#REF!</definedName>
    <definedName name="ZYX" localSheetId="16">#REF!</definedName>
    <definedName name="ZYX" localSheetId="30">#REF!</definedName>
    <definedName name="ZYX">#REF!</definedName>
    <definedName name="ZZZ" localSheetId="9">#REF!</definedName>
    <definedName name="ZZZ" localSheetId="17">#REF!</definedName>
    <definedName name="ZZZ" localSheetId="11">#REF!</definedName>
    <definedName name="ZZZ" localSheetId="18">#REF!</definedName>
    <definedName name="ZZZ" localSheetId="19">#REF!</definedName>
    <definedName name="ZZZ" localSheetId="20">#REF!</definedName>
    <definedName name="ZZZ" localSheetId="21">#REF!</definedName>
    <definedName name="ZZZ" localSheetId="22">#REF!</definedName>
    <definedName name="ZZZ" localSheetId="23">#REF!</definedName>
    <definedName name="ZZZ" localSheetId="24">#REF!</definedName>
    <definedName name="ZZZ" localSheetId="34">#REF!</definedName>
    <definedName name="ZZZ" localSheetId="31">#REF!</definedName>
    <definedName name="ZZZ" localSheetId="38">#REF!</definedName>
    <definedName name="ZZZ" localSheetId="41">#REF!</definedName>
    <definedName name="ZZZ" localSheetId="43">#REF!</definedName>
    <definedName name="ZZZ" localSheetId="14">#REF!</definedName>
    <definedName name="ZZZ" localSheetId="16">#REF!</definedName>
    <definedName name="ZZZ" localSheetId="30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6" l="1"/>
  <c r="D25" i="16"/>
  <c r="D24" i="16"/>
  <c r="D23" i="16"/>
  <c r="D22" i="16"/>
  <c r="D21" i="16"/>
  <c r="D20" i="16"/>
  <c r="D19" i="16"/>
  <c r="D18" i="16"/>
  <c r="D17" i="16"/>
  <c r="D16" i="16"/>
  <c r="D15" i="16"/>
  <c r="C14" i="16"/>
  <c r="D14" i="16" s="1"/>
  <c r="D13" i="16"/>
  <c r="D12" i="16"/>
  <c r="D11" i="16"/>
  <c r="D10" i="16"/>
  <c r="C9" i="16"/>
  <c r="D9" i="16" s="1"/>
  <c r="D8" i="16"/>
  <c r="D26" i="15"/>
  <c r="E25" i="15"/>
  <c r="D25" i="15"/>
  <c r="F25" i="15" s="1"/>
  <c r="E24" i="15"/>
  <c r="D24" i="15"/>
  <c r="F24" i="15" s="1"/>
  <c r="F23" i="15"/>
  <c r="E23" i="15"/>
  <c r="D23" i="15"/>
  <c r="F22" i="15"/>
  <c r="E22" i="15"/>
  <c r="D22" i="15"/>
  <c r="E21" i="15"/>
  <c r="D21" i="15"/>
  <c r="F21" i="15" s="1"/>
  <c r="E20" i="15"/>
  <c r="D20" i="15"/>
  <c r="F20" i="15" s="1"/>
  <c r="F19" i="15"/>
  <c r="E19" i="15"/>
  <c r="D19" i="15"/>
  <c r="F18" i="15"/>
  <c r="E18" i="15"/>
  <c r="D18" i="15"/>
  <c r="E17" i="15"/>
  <c r="D17" i="15"/>
  <c r="F17" i="15" s="1"/>
  <c r="E16" i="15"/>
  <c r="D16" i="15"/>
  <c r="F16" i="15" s="1"/>
  <c r="F15" i="15"/>
  <c r="E15" i="15"/>
  <c r="D15" i="15"/>
  <c r="E14" i="15"/>
  <c r="C14" i="15"/>
  <c r="D14" i="15" s="1"/>
  <c r="F14" i="15" s="1"/>
  <c r="F13" i="15"/>
  <c r="E13" i="15"/>
  <c r="D13" i="15"/>
  <c r="E12" i="15"/>
  <c r="D12" i="15"/>
  <c r="F12" i="15" s="1"/>
  <c r="E11" i="15"/>
  <c r="D11" i="15"/>
  <c r="F11" i="15" s="1"/>
  <c r="F10" i="15"/>
  <c r="E10" i="15"/>
  <c r="D10" i="15"/>
  <c r="E9" i="15"/>
  <c r="C9" i="15"/>
  <c r="D9" i="15" s="1"/>
  <c r="F9" i="15" s="1"/>
  <c r="D8" i="15"/>
  <c r="F8" i="15" s="1"/>
  <c r="C7" i="15"/>
  <c r="D7" i="15" s="1"/>
  <c r="D26" i="14"/>
  <c r="D25" i="14"/>
  <c r="D24" i="14"/>
  <c r="D23" i="14"/>
  <c r="D22" i="14"/>
  <c r="D21" i="14"/>
  <c r="D20" i="14"/>
  <c r="D19" i="14"/>
  <c r="D18" i="14"/>
  <c r="D17" i="14"/>
  <c r="D16" i="14"/>
  <c r="D15" i="14"/>
  <c r="C14" i="14"/>
  <c r="D14" i="14" s="1"/>
  <c r="B14" i="14"/>
  <c r="B7" i="14" s="1"/>
  <c r="D13" i="14"/>
  <c r="D12" i="14"/>
  <c r="D11" i="14"/>
  <c r="D10" i="14"/>
  <c r="D9" i="14"/>
  <c r="C9" i="14"/>
  <c r="B9" i="14"/>
  <c r="D8" i="14"/>
  <c r="O30" i="13"/>
  <c r="N30" i="13"/>
  <c r="M30" i="13"/>
  <c r="P30" i="13" s="1"/>
  <c r="L30" i="13"/>
  <c r="K30" i="13"/>
  <c r="P29" i="13"/>
  <c r="O29" i="13"/>
  <c r="M29" i="13"/>
  <c r="L29" i="13"/>
  <c r="K29" i="13"/>
  <c r="N29" i="13" s="1"/>
  <c r="O28" i="13"/>
  <c r="N28" i="13"/>
  <c r="M28" i="13"/>
  <c r="P28" i="13" s="1"/>
  <c r="L28" i="13"/>
  <c r="K28" i="13"/>
  <c r="P27" i="13"/>
  <c r="O27" i="13"/>
  <c r="M27" i="13"/>
  <c r="L27" i="13"/>
  <c r="K27" i="13"/>
  <c r="N27" i="13" s="1"/>
  <c r="O26" i="13"/>
  <c r="N26" i="13"/>
  <c r="M26" i="13"/>
  <c r="P26" i="13" s="1"/>
  <c r="L26" i="13"/>
  <c r="K26" i="13"/>
  <c r="P25" i="13"/>
  <c r="O25" i="13"/>
  <c r="M25" i="13"/>
  <c r="L25" i="13"/>
  <c r="K25" i="13"/>
  <c r="N25" i="13" s="1"/>
  <c r="O24" i="13"/>
  <c r="N24" i="13"/>
  <c r="M24" i="13"/>
  <c r="P24" i="13" s="1"/>
  <c r="L24" i="13"/>
  <c r="K24" i="13"/>
  <c r="P23" i="13"/>
  <c r="O23" i="13"/>
  <c r="M23" i="13"/>
  <c r="L23" i="13"/>
  <c r="K23" i="13"/>
  <c r="N23" i="13" s="1"/>
  <c r="O22" i="13"/>
  <c r="N22" i="13"/>
  <c r="M22" i="13"/>
  <c r="P22" i="13" s="1"/>
  <c r="L22" i="13"/>
  <c r="K22" i="13"/>
  <c r="E22" i="13"/>
  <c r="P21" i="13"/>
  <c r="N21" i="13"/>
  <c r="M21" i="13"/>
  <c r="L21" i="13"/>
  <c r="O21" i="13" s="1"/>
  <c r="K21" i="13"/>
  <c r="P20" i="13"/>
  <c r="O20" i="13"/>
  <c r="N20" i="13"/>
  <c r="M20" i="13"/>
  <c r="L20" i="13"/>
  <c r="K20" i="13"/>
  <c r="P19" i="13"/>
  <c r="N19" i="13"/>
  <c r="M19" i="13"/>
  <c r="L19" i="13"/>
  <c r="O19" i="13" s="1"/>
  <c r="K19" i="13"/>
  <c r="N18" i="13"/>
  <c r="K18" i="13"/>
  <c r="I18" i="13"/>
  <c r="M18" i="13" s="1"/>
  <c r="P18" i="13" s="1"/>
  <c r="H18" i="13"/>
  <c r="L18" i="13" s="1"/>
  <c r="O18" i="13" s="1"/>
  <c r="G18" i="13"/>
  <c r="E18" i="13"/>
  <c r="D18" i="13"/>
  <c r="C18" i="13"/>
  <c r="O17" i="13"/>
  <c r="N17" i="13"/>
  <c r="M17" i="13"/>
  <c r="P17" i="13" s="1"/>
  <c r="L17" i="13"/>
  <c r="K17" i="13"/>
  <c r="P16" i="13"/>
  <c r="M16" i="13"/>
  <c r="L16" i="13"/>
  <c r="O16" i="13" s="1"/>
  <c r="K16" i="13"/>
  <c r="N16" i="13" s="1"/>
  <c r="O15" i="13"/>
  <c r="N15" i="13"/>
  <c r="M15" i="13"/>
  <c r="P15" i="13" s="1"/>
  <c r="L15" i="13"/>
  <c r="K15" i="13"/>
  <c r="P14" i="13"/>
  <c r="M14" i="13"/>
  <c r="L14" i="13"/>
  <c r="O14" i="13" s="1"/>
  <c r="K14" i="13"/>
  <c r="N14" i="13" s="1"/>
  <c r="N13" i="13"/>
  <c r="K13" i="13"/>
  <c r="I13" i="13"/>
  <c r="M13" i="13" s="1"/>
  <c r="P13" i="13" s="1"/>
  <c r="H13" i="13"/>
  <c r="L13" i="13" s="1"/>
  <c r="O13" i="13" s="1"/>
  <c r="G13" i="13"/>
  <c r="E13" i="13"/>
  <c r="E10" i="13" s="1"/>
  <c r="M10" i="13" s="1"/>
  <c r="P10" i="13" s="1"/>
  <c r="D13" i="13"/>
  <c r="D10" i="13" s="1"/>
  <c r="L10" i="13" s="1"/>
  <c r="O10" i="13" s="1"/>
  <c r="C13" i="13"/>
  <c r="O12" i="13"/>
  <c r="N12" i="13"/>
  <c r="M12" i="13"/>
  <c r="P12" i="13" s="1"/>
  <c r="L12" i="13"/>
  <c r="K12" i="13"/>
  <c r="C10" i="13"/>
  <c r="K10" i="13" s="1"/>
  <c r="N10" i="13" s="1"/>
  <c r="C19" i="12"/>
  <c r="C20" i="12" s="1"/>
  <c r="I17" i="12"/>
  <c r="H17" i="12"/>
  <c r="G17" i="12"/>
  <c r="I16" i="12"/>
  <c r="H16" i="12"/>
  <c r="G16" i="12"/>
  <c r="I15" i="12"/>
  <c r="H15" i="12"/>
  <c r="G15" i="12"/>
  <c r="I14" i="12"/>
  <c r="H14" i="12"/>
  <c r="G14" i="12"/>
  <c r="H13" i="12"/>
  <c r="F13" i="12"/>
  <c r="E13" i="12"/>
  <c r="G13" i="12" s="1"/>
  <c r="C13" i="12"/>
  <c r="I13" i="12" s="1"/>
  <c r="B13" i="12"/>
  <c r="I12" i="12"/>
  <c r="H12" i="12"/>
  <c r="G12" i="12"/>
  <c r="I11" i="12"/>
  <c r="H11" i="12"/>
  <c r="G11" i="12"/>
  <c r="I10" i="12"/>
  <c r="H10" i="12"/>
  <c r="G10" i="12"/>
  <c r="C7" i="16" l="1"/>
  <c r="D7" i="16" s="1"/>
  <c r="C7" i="14"/>
  <c r="D7" i="14" s="1"/>
  <c r="F12" i="48" l="1"/>
  <c r="D35" i="52" l="1"/>
  <c r="C35" i="52"/>
  <c r="B35" i="52"/>
  <c r="D34" i="52"/>
  <c r="C34" i="52"/>
  <c r="B34" i="52"/>
  <c r="D33" i="52"/>
  <c r="C33" i="52"/>
  <c r="B33" i="52"/>
  <c r="D32" i="52"/>
  <c r="C32" i="52"/>
  <c r="B32" i="52"/>
  <c r="F37" i="48"/>
  <c r="E37" i="48"/>
  <c r="D37" i="48"/>
  <c r="F36" i="48"/>
  <c r="E36" i="48"/>
  <c r="D36" i="48"/>
  <c r="H55" i="24" l="1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E14" i="17" l="1"/>
  <c r="E13" i="17"/>
  <c r="E12" i="17"/>
  <c r="E11" i="17"/>
  <c r="E10" i="17" l="1"/>
  <c r="F33" i="29"/>
  <c r="E33" i="29"/>
  <c r="D33" i="29"/>
  <c r="C33" i="29"/>
  <c r="B33" i="29"/>
  <c r="F32" i="29"/>
  <c r="D32" i="29"/>
  <c r="C32" i="29"/>
  <c r="B32" i="29"/>
  <c r="F31" i="29"/>
  <c r="E31" i="29"/>
  <c r="D31" i="29"/>
  <c r="C31" i="29"/>
  <c r="B31" i="29"/>
  <c r="F29" i="29"/>
  <c r="E29" i="29"/>
  <c r="D29" i="29"/>
  <c r="C29" i="29"/>
  <c r="B29" i="29"/>
  <c r="F28" i="29"/>
  <c r="E28" i="29"/>
  <c r="D28" i="29"/>
  <c r="C28" i="29"/>
  <c r="B28" i="29"/>
  <c r="F26" i="29"/>
  <c r="E26" i="29"/>
  <c r="D26" i="29"/>
  <c r="C26" i="29"/>
  <c r="B26" i="29"/>
  <c r="F25" i="29"/>
  <c r="E25" i="29"/>
  <c r="D25" i="29"/>
  <c r="C25" i="29"/>
  <c r="B25" i="29"/>
  <c r="D22" i="49" l="1"/>
  <c r="D21" i="49"/>
  <c r="D20" i="49"/>
  <c r="D18" i="49"/>
  <c r="D17" i="49"/>
  <c r="D16" i="49"/>
  <c r="D14" i="49"/>
  <c r="D13" i="49"/>
  <c r="D12" i="49"/>
  <c r="D10" i="49"/>
  <c r="D9" i="49"/>
  <c r="D8" i="49"/>
  <c r="D20" i="50"/>
  <c r="D19" i="50"/>
  <c r="D18" i="50"/>
  <c r="D17" i="50"/>
  <c r="D16" i="50"/>
  <c r="D15" i="50"/>
  <c r="H12" i="50"/>
  <c r="I11" i="50"/>
  <c r="H11" i="50"/>
  <c r="H10" i="50"/>
  <c r="H9" i="50"/>
  <c r="H8" i="50"/>
  <c r="H7" i="50"/>
  <c r="E25" i="16" l="1"/>
  <c r="F25" i="16"/>
  <c r="E24" i="16"/>
  <c r="F24" i="16"/>
  <c r="F23" i="16"/>
  <c r="E23" i="16"/>
  <c r="E22" i="16"/>
  <c r="F22" i="16"/>
  <c r="E21" i="16"/>
  <c r="F21" i="16"/>
  <c r="F20" i="16"/>
  <c r="E20" i="16"/>
  <c r="F19" i="16"/>
  <c r="E19" i="16"/>
  <c r="E18" i="16"/>
  <c r="F18" i="16"/>
  <c r="E17" i="16"/>
  <c r="F17" i="16"/>
  <c r="E16" i="16"/>
  <c r="F16" i="16"/>
  <c r="F15" i="16"/>
  <c r="E15" i="16"/>
  <c r="E14" i="16"/>
  <c r="F14" i="16"/>
  <c r="F13" i="16"/>
  <c r="E13" i="16"/>
  <c r="F12" i="16"/>
  <c r="E12" i="16"/>
  <c r="E11" i="16"/>
  <c r="F11" i="16"/>
  <c r="E10" i="16"/>
  <c r="F10" i="16"/>
  <c r="E9" i="16"/>
  <c r="F8" i="16"/>
  <c r="F9" i="16" l="1"/>
</calcChain>
</file>

<file path=xl/sharedStrings.xml><?xml version="1.0" encoding="utf-8"?>
<sst xmlns="http://schemas.openxmlformats.org/spreadsheetml/2006/main" count="2033" uniqueCount="789">
  <si>
    <t>%</t>
  </si>
  <si>
    <t>Tháng 11</t>
  </si>
  <si>
    <t>Tháng 12</t>
  </si>
  <si>
    <t xml:space="preserve">Tháng 12 </t>
  </si>
  <si>
    <t>so với</t>
  </si>
  <si>
    <t>cùng kỳ</t>
  </si>
  <si>
    <t xml:space="preserve">tháng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</si>
  <si>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</si>
  <si>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</si>
  <si>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</si>
  <si>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</si>
  <si>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</si>
  <si>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</si>
  <si>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</si>
  <si>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</si>
  <si>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</si>
  <si>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</si>
  <si>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</si>
  <si>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</si>
  <si>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</si>
  <si>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</si>
  <si>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</si>
  <si>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</si>
  <si>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</si>
  <si>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</si>
  <si>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</si>
  <si>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</si>
  <si>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</si>
  <si>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</si>
  <si>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</si>
  <si>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</si>
  <si>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</si>
  <si>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
(trừ máy móc, thiết bị)</t>
  </si>
  <si>
    <t>Sản xuất sản phẩm điện tử, máy vi tính 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</si>
  <si>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</si>
  <si>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</si>
  <si>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</si>
  <si>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</si>
  <si>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</si>
  <si>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</si>
  <si>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</si>
  <si>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</t>
  </si>
  <si>
    <t>Khai thác, xử lý và cung cấp nước</t>
  </si>
  <si>
    <t>Thoát nước và xử lý nước thải</t>
  </si>
  <si>
    <t>Hoạt động thu gom, xử lý và tiêu huỷ rác thải;
tái chế phế liệu</t>
  </si>
  <si>
    <t xml:space="preserve">Thực hiện </t>
  </si>
  <si>
    <t xml:space="preserve">Ước tính </t>
  </si>
  <si>
    <t>quý I năm</t>
  </si>
  <si>
    <t>quý II năm</t>
  </si>
  <si>
    <t>quý III năm</t>
  </si>
  <si>
    <t>quý IV năm</t>
  </si>
  <si>
    <t>Chế biến gỗ và sản xuất sản phẩm từ gỗ, tre, nứa
(trừ giường, tủ, bàn, ghế); sản xuất sản phẩm 
từ rơm, rạ và vật liệu tết bện</t>
  </si>
  <si>
    <t>Cung cấp nước; hoạt động quản lý và xử lý rác thải, 
nước thải</t>
  </si>
  <si>
    <t>Hoạt động thu gom, xử lý và tiêu huỷ rác thải; 
tái chế phế liệu</t>
  </si>
  <si>
    <t>Đơn vị</t>
  </si>
  <si>
    <t>Thực hiện</t>
  </si>
  <si>
    <t>Ước tính</t>
  </si>
  <si>
    <t>tính</t>
  </si>
  <si>
    <t>tháng 11</t>
  </si>
  <si>
    <t>tháng 12</t>
  </si>
  <si>
    <t>năm</t>
  </si>
  <si>
    <t xml:space="preserve">so với cùng kỳ </t>
  </si>
  <si>
    <t>năm trước (%)</t>
  </si>
  <si>
    <t>(%)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</si>
  <si>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</si>
  <si>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</si>
  <si>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</si>
  <si>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</si>
  <si>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</si>
  <si>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</si>
  <si>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</si>
  <si>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</si>
  <si>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</si>
  <si>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</si>
  <si>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</si>
  <si>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</si>
  <si>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</si>
  <si>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</si>
  <si>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</si>
  <si>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</si>
  <si>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</si>
  <si>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</si>
  <si>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</si>
  <si>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</si>
  <si>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</si>
  <si>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</si>
  <si>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</si>
  <si>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</si>
  <si>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</si>
  <si>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</si>
  <si>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</si>
  <si>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</si>
  <si>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</si>
  <si>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</si>
  <si>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</si>
  <si>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</si>
  <si>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</si>
  <si>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</si>
  <si>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</si>
  <si>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</si>
  <si>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</si>
  <si>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</si>
  <si>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</si>
  <si>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</si>
  <si>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</si>
  <si>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</si>
  <si>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</si>
  <si>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</si>
  <si>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</si>
  <si>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</si>
  <si>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So với cùng kỳ năm trước (%)</t>
  </si>
  <si>
    <t>quý III</t>
  </si>
  <si>
    <t>quý IV</t>
  </si>
  <si>
    <t>Quý III</t>
  </si>
  <si>
    <t>Quý IV</t>
  </si>
  <si>
    <t>Chỉ số tiêu thụ</t>
  </si>
  <si>
    <t>Chỉ số tồn kho</t>
  </si>
  <si>
    <t xml:space="preserve"> Tháng 12</t>
  </si>
  <si>
    <t>Năm</t>
  </si>
  <si>
    <t>thời điểm</t>
  </si>
  <si>
    <t>tháng</t>
  </si>
  <si>
    <t xml:space="preserve"> cùng kỳ</t>
  </si>
  <si>
    <t>so với cùng</t>
  </si>
  <si>
    <t xml:space="preserve"> thời điểm</t>
  </si>
  <si>
    <t>tháng trước</t>
  </si>
  <si>
    <t>Toàn ngành chế biến, chế tạo</t>
  </si>
  <si>
    <t>Chế biến gỗ và sản xuất sản phẩm từ gỗ, tre, nứa
(trừ giường, tủ, bàn, ghế); sản xuất sản phẩm
từ  rơm, rạ và vật liệu tết bện</t>
  </si>
  <si>
    <t>SX máy móc, thiết bị chưa được phân vào đâu</t>
  </si>
  <si>
    <t xml:space="preserve">16. Chỉ số sử dụng lao động của doanh nghiệp công nghiệp </t>
  </si>
  <si>
    <t>Chỉ số sử dụng</t>
  </si>
  <si>
    <t>lao động thời điểm</t>
  </si>
  <si>
    <t>cùng thời điểm</t>
  </si>
  <si>
    <t>Chế biến gỗ và sản xuất sản phẩm từ gỗ, tre, nứa (trừ giường,
tủ, bàn, ghế); sản xuất sản phẩm từ rơm, rạ và vật liệu tết bện</t>
  </si>
  <si>
    <t>Hoạt động thu gom, xử lý và tiêu huỷ rác thải; tái chế phế liệu</t>
  </si>
  <si>
    <t>Xử lý ô nhiễm và hoạt động quản lý chất thải khác</t>
  </si>
  <si>
    <t xml:space="preserve">      phân theo địa phương</t>
  </si>
  <si>
    <t>Chỉ số sử dụng lao động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</si>
  <si>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</si>
  <si>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</si>
  <si>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</si>
  <si>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</si>
  <si>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</si>
  <si>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</si>
  <si>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</si>
  <si>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</si>
  <si>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</si>
  <si>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</si>
  <si>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</si>
  <si>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</si>
  <si>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</si>
  <si>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</si>
  <si>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</si>
  <si>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</si>
  <si>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</si>
  <si>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</si>
  <si>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</si>
  <si>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</si>
  <si>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</si>
  <si>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</si>
  <si>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</si>
  <si>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</si>
  <si>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</si>
  <si>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</si>
  <si>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</si>
  <si>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</si>
  <si>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</si>
  <si>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</si>
  <si>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</si>
  <si>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</si>
  <si>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</si>
  <si>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</si>
  <si>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</si>
  <si>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</si>
  <si>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</si>
  <si>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</si>
  <si>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</si>
  <si>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</si>
  <si>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</si>
  <si>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</si>
  <si>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</si>
  <si>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</si>
  <si>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</si>
  <si>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</si>
  <si>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</si>
  <si>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</si>
  <si>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</si>
  <si>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</si>
  <si>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</si>
  <si>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</si>
  <si>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</si>
  <si>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</si>
  <si>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</si>
  <si>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</si>
  <si>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</si>
  <si>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</si>
  <si>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</si>
  <si>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</si>
  <si>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</si>
  <si>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</si>
  <si>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</si>
  <si>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</si>
  <si>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</si>
  <si>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</si>
  <si>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Vốn huy động khác</t>
  </si>
  <si>
    <t>Vốn đầu tư trực tiếp nước ngoài</t>
  </si>
  <si>
    <t>Vốn đầu tư của dân cư và tư nhân</t>
  </si>
  <si>
    <t>Vốn đầu tư của doanh nghiệp Nhà nước
(Vốn tự có)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</si>
  <si>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</si>
  <si>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</si>
  <si>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</si>
  <si>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</si>
  <si>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TỔNG SỐ</t>
  </si>
  <si>
    <t xml:space="preserve">Năm </t>
  </si>
  <si>
    <t>Nghìn tỷ đồng</t>
  </si>
  <si>
    <t>Thái Bình</t>
  </si>
  <si>
    <t>Phân theo một số tỉnh, thành phố</t>
  </si>
  <si>
    <t>Vốn ngân sách NN cấp xã</t>
  </si>
  <si>
    <t>Vốn ngân sách NN cấp huyện</t>
  </si>
  <si>
    <t>Vốn ngân sách NN cấp tỉnh</t>
  </si>
  <si>
    <t>Địa phương</t>
  </si>
  <si>
    <t>Bộ Thông tin và Truyền thông</t>
  </si>
  <si>
    <t>Bộ Xây dựng</t>
  </si>
  <si>
    <t>Bộ Công thương</t>
  </si>
  <si>
    <t>Bộ Khoa học và Công nghệ</t>
  </si>
  <si>
    <t>Bộ Văn hóa, Thể thao và Du lịch</t>
  </si>
  <si>
    <t>Bộ Tài nguyên và Môi trường</t>
  </si>
  <si>
    <t>Bộ Giáo dục - Đào tạo</t>
  </si>
  <si>
    <t>Bộ NN và PTNT</t>
  </si>
  <si>
    <t>Bộ Y tế</t>
  </si>
  <si>
    <t>Bộ Giao thông vận tải</t>
  </si>
  <si>
    <t>Trong đó:</t>
  </si>
  <si>
    <t>Trung ương</t>
  </si>
  <si>
    <t>năm (%)</t>
  </si>
  <si>
    <t xml:space="preserve"> kế hoạch</t>
  </si>
  <si>
    <t>Tỷ đồng</t>
  </si>
  <si>
    <t>Quý II</t>
  </si>
  <si>
    <t>quý II</t>
  </si>
  <si>
    <t>Vương quốc Anh</t>
  </si>
  <si>
    <t>Hoa Kỳ</t>
  </si>
  <si>
    <t>Hà Lan</t>
  </si>
  <si>
    <t>Thái Lan</t>
  </si>
  <si>
    <t>Đài Loan</t>
  </si>
  <si>
    <t>Nhật Bản</t>
  </si>
  <si>
    <t>Xin-ga-po</t>
  </si>
  <si>
    <t>CHND Trung Hoa</t>
  </si>
  <si>
    <t>Đặc khu Hành chính Hồng Công (TQ)</t>
  </si>
  <si>
    <t>Hàn Quốc</t>
  </si>
  <si>
    <t>Phân theo một số nước và vùng lãnh thổ</t>
  </si>
  <si>
    <t>Phân theo một số địa phương</t>
  </si>
  <si>
    <t>điều chỉnh</t>
  </si>
  <si>
    <t>cấp mới</t>
  </si>
  <si>
    <t>Vốn đăng ký</t>
  </si>
  <si>
    <t>Doanh nghiệp hoàn tất thủ tục giải thể (DN)</t>
  </si>
  <si>
    <t>Doanh nghiệp quay trở lại hoạt động (DN)</t>
  </si>
  <si>
    <t>Lao động (Người)</t>
  </si>
  <si>
    <t>Vốn đăng ký (Tỷ đồng)</t>
  </si>
  <si>
    <t>Doanh nghiệp đăng ký thành lập mới (DN)</t>
  </si>
  <si>
    <t>so với (%)</t>
  </si>
  <si>
    <t>Hoạt động dịch vụ khác</t>
  </si>
  <si>
    <t>Nghệ thuật, vui chơi và giải trí</t>
  </si>
  <si>
    <t>Y tế và hoạt động trợ giúp xã hội</t>
  </si>
  <si>
    <t>Giáo dục và đào tạo</t>
  </si>
  <si>
    <t>Khoa học, công nghệ; dịch vụ tư vấn,
thiết kế; quảng cáo và chuyên môn khác</t>
  </si>
  <si>
    <t>Kinh doanh bất động sản</t>
  </si>
  <si>
    <t>Tài chính, ngân hàng và bảo hiểm</t>
  </si>
  <si>
    <t>Thông tin và truyền thông</t>
  </si>
  <si>
    <t>Dịch vụ lưu trú và ăn uống</t>
  </si>
  <si>
    <t>Vận tải kho bãi</t>
  </si>
  <si>
    <t>Bán buôn; bán lẻ; sửa chữa ô tô, xe máy</t>
  </si>
  <si>
    <t>Dịch vụ</t>
  </si>
  <si>
    <t>Xây dựng</t>
  </si>
  <si>
    <t>Sản xuất phân phối, điện, nước, gas</t>
  </si>
  <si>
    <t>Công nghiệp và Xây dựng</t>
  </si>
  <si>
    <t>Nông, lâm nghiệp và thủy sản</t>
  </si>
  <si>
    <t>Phân theo ngành kinh tế</t>
  </si>
  <si>
    <t>nghiệp</t>
  </si>
  <si>
    <t>(Người)</t>
  </si>
  <si>
    <t>(Tỷ đồng)</t>
  </si>
  <si>
    <t>(DN)</t>
  </si>
  <si>
    <t>động</t>
  </si>
  <si>
    <t>đăng ký</t>
  </si>
  <si>
    <t>doanh</t>
  </si>
  <si>
    <t>DN</t>
  </si>
  <si>
    <t>Số lao</t>
  </si>
  <si>
    <t xml:space="preserve">Vốn </t>
  </si>
  <si>
    <t>Số</t>
  </si>
  <si>
    <t>Dịch vụ việc làm; du lịch; cho thuê máy móc
thiết bị, đồ dùng và các dịch vụ hỗ trợ khác</t>
  </si>
  <si>
    <t>Khoa học, công nghệ; dịch vụ tư vấn, thiết kế;
quảng cáo và chuyên môn khác</t>
  </si>
  <si>
    <t>Doanh nghiệp</t>
  </si>
  <si>
    <t>Dịch vụ khác</t>
  </si>
  <si>
    <t>Du lịch lữ hành</t>
  </si>
  <si>
    <t>Dịch vụ lưu trú, ăn uống</t>
  </si>
  <si>
    <t>Bán lẻ hàng hóa</t>
  </si>
  <si>
    <t>So với cùng kỳ</t>
  </si>
  <si>
    <t>Phương tiện vận tải và phụ tùng</t>
  </si>
  <si>
    <t>Dây điện và cáp điện</t>
  </si>
  <si>
    <t>Máy ảnh, máy quay phim và LK</t>
  </si>
  <si>
    <t>Điện thoại và linh kiện</t>
  </si>
  <si>
    <t>Điện tử, máy tính và linh kiện</t>
  </si>
  <si>
    <t>Sắt thép</t>
  </si>
  <si>
    <t>Giày dép</t>
  </si>
  <si>
    <t>Dệt, may</t>
  </si>
  <si>
    <t>Xơ, sợi dệt các loại</t>
  </si>
  <si>
    <t>Gỗ và sản phẩm gỗ</t>
  </si>
  <si>
    <t>Túi xách, ví, va li, mũ, ô dù</t>
  </si>
  <si>
    <t>Cao su</t>
  </si>
  <si>
    <t>Sản phẩm từ chất dẻo</t>
  </si>
  <si>
    <t>Sản phẩm hóa chất</t>
  </si>
  <si>
    <t xml:space="preserve">Hóa chất </t>
  </si>
  <si>
    <t>Xăng dầu</t>
  </si>
  <si>
    <t xml:space="preserve">Dầu thô  </t>
  </si>
  <si>
    <t>Than đá</t>
  </si>
  <si>
    <t>Sắn và sản phẩm của sắn</t>
  </si>
  <si>
    <t>Gạo</t>
  </si>
  <si>
    <t>Hạt tiêu</t>
  </si>
  <si>
    <t>Chè</t>
  </si>
  <si>
    <t>Cà phê</t>
  </si>
  <si>
    <t>Hạt điều</t>
  </si>
  <si>
    <t>Rau quả</t>
  </si>
  <si>
    <t xml:space="preserve">Thủy sản </t>
  </si>
  <si>
    <t>MẶT HÀNG CHỦ YẾU</t>
  </si>
  <si>
    <t>Hàng hoá khác</t>
  </si>
  <si>
    <t>Dầu thô</t>
  </si>
  <si>
    <t>Khu vực có vốn đầu tư NN</t>
  </si>
  <si>
    <t>Khu vực kinh tế trong nước</t>
  </si>
  <si>
    <t>TỔNG TRỊ GIÁ</t>
  </si>
  <si>
    <t>Trị giá</t>
  </si>
  <si>
    <t>Lượng</t>
  </si>
  <si>
    <t>so với cùng kỳ</t>
  </si>
  <si>
    <t>Ước</t>
  </si>
  <si>
    <t>Nghìn tấn; Triệu USD</t>
  </si>
  <si>
    <t>Kim loại thường khác</t>
  </si>
  <si>
    <t xml:space="preserve">Sắt thép </t>
  </si>
  <si>
    <t>Nguyên PL dệt, may, giày dép</t>
  </si>
  <si>
    <t>Vải</t>
  </si>
  <si>
    <t xml:space="preserve">Sợi dệt </t>
  </si>
  <si>
    <t xml:space="preserve">Bông </t>
  </si>
  <si>
    <t>Giấy các loại</t>
  </si>
  <si>
    <t>Sản phẩm chất dẻo</t>
  </si>
  <si>
    <t xml:space="preserve">Chất dẻo </t>
  </si>
  <si>
    <t xml:space="preserve">Phân bón </t>
  </si>
  <si>
    <t>Tân dược</t>
  </si>
  <si>
    <t>Sản phẩm hoá chất</t>
  </si>
  <si>
    <t>Khí đốt hóa lỏng</t>
  </si>
  <si>
    <t>Thức ăn gia súc và NPL</t>
  </si>
  <si>
    <t>Sữa và sản phẩm sữa</t>
  </si>
  <si>
    <t>Thủy sản</t>
  </si>
  <si>
    <t>Dịch vụ Chính phủ</t>
  </si>
  <si>
    <t>Dịch vụ bảo hiểm</t>
  </si>
  <si>
    <t>Dịch vụ tài chính</t>
  </si>
  <si>
    <t>Dịch vụ du lịch</t>
  </si>
  <si>
    <t>Dịch vụ bưu chính, viễn thông</t>
  </si>
  <si>
    <t>Dịch vụ vận tải</t>
  </si>
  <si>
    <t>Tổng số</t>
  </si>
  <si>
    <t>XUẤT KHẨU DỊCH VỤ</t>
  </si>
  <si>
    <t>Triệu USD</t>
  </si>
  <si>
    <t>Hàng không</t>
  </si>
  <si>
    <t>Đường bộ</t>
  </si>
  <si>
    <t>Đường thủy nội địa</t>
  </si>
  <si>
    <t>Đường biển</t>
  </si>
  <si>
    <t>Đường sắt</t>
  </si>
  <si>
    <t xml:space="preserve"> Phân theo ngành vận tải</t>
  </si>
  <si>
    <t>Ngoài nước</t>
  </si>
  <si>
    <t>Trong nước</t>
  </si>
  <si>
    <t xml:space="preserve"> Phân theo khu vực vận tải</t>
  </si>
  <si>
    <t>II. Luân chuyển (Triệu tấn.km)</t>
  </si>
  <si>
    <t>I. Vận chuyển (Nghìn tấn)</t>
  </si>
  <si>
    <t>B. HÀNG HÓA</t>
  </si>
  <si>
    <t>II. Luân chuyển (Triệu HK.km)</t>
  </si>
  <si>
    <t>I. Vận chuyển (Nghìn HK)</t>
  </si>
  <si>
    <t>A. HÀNH KHÁCH</t>
  </si>
  <si>
    <t xml:space="preserve">với cùng kỳ </t>
  </si>
  <si>
    <t xml:space="preserve"> so với</t>
  </si>
  <si>
    <t>Tháng 12 năm</t>
  </si>
  <si>
    <t>Châu Phi</t>
  </si>
  <si>
    <t xml:space="preserve">Nước, vùng lãnh thổ khác </t>
  </si>
  <si>
    <t>Niu-di-lân</t>
  </si>
  <si>
    <t>Ôx-trây-li-a</t>
  </si>
  <si>
    <t>Châu Úc</t>
  </si>
  <si>
    <t>Một số nước khác</t>
  </si>
  <si>
    <t>Phần Lan</t>
  </si>
  <si>
    <t>Na Uy</t>
  </si>
  <si>
    <t>Bỉ</t>
  </si>
  <si>
    <t>Thụy Sỹ</t>
  </si>
  <si>
    <t>Đan Mạch</t>
  </si>
  <si>
    <t>Thụy Điển</t>
  </si>
  <si>
    <t>I-ta-li-a</t>
  </si>
  <si>
    <t>Tây Ban Nha</t>
  </si>
  <si>
    <t>Đức</t>
  </si>
  <si>
    <t>Pháp</t>
  </si>
  <si>
    <t>Liên bang Nga</t>
  </si>
  <si>
    <t>Châu Âu</t>
  </si>
  <si>
    <t>Một số nước khác thuộc châu Mỹ</t>
  </si>
  <si>
    <t>Ca-na-đa</t>
  </si>
  <si>
    <t>Châu Mỹ</t>
  </si>
  <si>
    <t xml:space="preserve">Một số nước khác </t>
  </si>
  <si>
    <t>In-đô-nê-xi-a</t>
  </si>
  <si>
    <t>Lào</t>
  </si>
  <si>
    <t>Phi-li-pin</t>
  </si>
  <si>
    <t>Cam-pu-chia</t>
  </si>
  <si>
    <t>Ma-lai-xi-a</t>
  </si>
  <si>
    <t>Châu Á</t>
  </si>
  <si>
    <t>Đường không</t>
  </si>
  <si>
    <t>Phân theo phương tiện đến</t>
  </si>
  <si>
    <t>trước (%)</t>
  </si>
  <si>
    <t xml:space="preserve">năm </t>
  </si>
  <si>
    <t>cùng kỳ năm</t>
  </si>
  <si>
    <t>Tỷ suất chết của trẻ em dưới 5 tuổi (‰)</t>
  </si>
  <si>
    <t>Tỷ suất chết của trẻ em dưới 1 tuổi (‰)</t>
  </si>
  <si>
    <t>Tỷ suất chết thô (‰)</t>
  </si>
  <si>
    <t>Tỷ suất sinh thô (‰)</t>
  </si>
  <si>
    <t>Tổng tỷ suất sinh (Số con/phụ nữ)</t>
  </si>
  <si>
    <t>Tỷ lệ dân số thành thị (%)</t>
  </si>
  <si>
    <t>Tỷ số giới tính của trẻ em mới sinh (Số bé trai/100 bé gái)</t>
  </si>
  <si>
    <t>Tỷ số giới tính của dân số (Số nam/100 nữ)</t>
  </si>
  <si>
    <t>Tỷ lệ tăng dân số (%)</t>
  </si>
  <si>
    <t xml:space="preserve">  Nông thôn</t>
  </si>
  <si>
    <t xml:space="preserve">  Thành thị</t>
  </si>
  <si>
    <t>Phân theo khu vực</t>
  </si>
  <si>
    <t xml:space="preserve">   Nữ</t>
  </si>
  <si>
    <t xml:space="preserve">   Nam</t>
  </si>
  <si>
    <t>Phân theo giới tính</t>
  </si>
  <si>
    <t>Công nghiệp và xây dựng</t>
  </si>
  <si>
    <t xml:space="preserve">Lao động từ 15 tuổi trở lên 
đang làm việc hàng năm </t>
  </si>
  <si>
    <t>Nông thôn</t>
  </si>
  <si>
    <t xml:space="preserve">Thành thị </t>
  </si>
  <si>
    <t>Phân theo thành thị, nông thôn</t>
  </si>
  <si>
    <t>Nữ</t>
  </si>
  <si>
    <t xml:space="preserve">Nam </t>
  </si>
  <si>
    <t xml:space="preserve">Lực lượng lao động từ 15 tuổi trở lên </t>
  </si>
  <si>
    <t>Cơ cấu - %</t>
  </si>
  <si>
    <t>Nghìn người</t>
  </si>
  <si>
    <t>Quý I</t>
  </si>
  <si>
    <t>Tỷ lệ thiếu việc làm trong độ tuổi lao động</t>
  </si>
  <si>
    <t>Tỷ lệ thất nghiệp thanh niên (từ 15-24 tuổi)</t>
  </si>
  <si>
    <t>Tỷ lệ thất nghiệp trong độ tuổi lao động</t>
  </si>
  <si>
    <t>Thành thị</t>
  </si>
  <si>
    <t>Chia ra:</t>
  </si>
  <si>
    <t>Chung</t>
  </si>
  <si>
    <t>Tổng giá trị thiệt hại</t>
  </si>
  <si>
    <t>Số người bị thương</t>
  </si>
  <si>
    <t>Người</t>
  </si>
  <si>
    <t>Số người chết</t>
  </si>
  <si>
    <t>Vụ</t>
  </si>
  <si>
    <t>Số vụ cháy, nổ</t>
  </si>
  <si>
    <t>Cháy, nổ</t>
  </si>
  <si>
    <t>Số tiền xử phạt</t>
  </si>
  <si>
    <t>Số vụ vi phạm môi trường đã xử lý</t>
  </si>
  <si>
    <t>Số vụ vi phạm môi trường</t>
  </si>
  <si>
    <t>Vi phạm môi trường</t>
  </si>
  <si>
    <t>Nhà bị ngập, sạt lở, tốc mái</t>
  </si>
  <si>
    <t>Cái</t>
  </si>
  <si>
    <t>Nhà bị sập đổ, cuốn trôi</t>
  </si>
  <si>
    <t>Diện tích hoa màu hư hại</t>
  </si>
  <si>
    <t>Ha</t>
  </si>
  <si>
    <t>Diện tích lúa hư hại</t>
  </si>
  <si>
    <t>Số người chết, mất tích</t>
  </si>
  <si>
    <t>Thiệt hại do thiên tai</t>
  </si>
  <si>
    <t>Dịch vụ chuyên môn khoa học công nghệ</t>
  </si>
  <si>
    <t>Dịch vụ xây dựng chuyên dụng</t>
  </si>
  <si>
    <t>Nước tự nhiên khai thác</t>
  </si>
  <si>
    <t>Sản phẩm khai khoáng</t>
  </si>
  <si>
    <t>Sản phẩm nông, lâm nghiệp và thủy sản</t>
  </si>
  <si>
    <t>Phân theo ngành sản phẩm</t>
  </si>
  <si>
    <t>Sử dụng cho xây dựng</t>
  </si>
  <si>
    <t>Sử dụng cho sản xuất nông, lâm nghiệp và thủy sản</t>
  </si>
  <si>
    <t>Phân theo mục đích sử dụng</t>
  </si>
  <si>
    <t>CHỈ SỐ CHUNG</t>
  </si>
  <si>
    <t>Dịch vụ bưu chính và chuyển phát</t>
  </si>
  <si>
    <t>Dịch vụ bốc xếp hàng hóa</t>
  </si>
  <si>
    <t>Dịch vụ liên quan đến hoạt động hỗ trợ vận tải</t>
  </si>
  <si>
    <t xml:space="preserve">Trong đó: </t>
  </si>
  <si>
    <t>Dịch vụ vận tải đường hàng không</t>
  </si>
  <si>
    <t>Dịch vụ vận tải đường thủy nội địa</t>
  </si>
  <si>
    <t>Dịch vụ vận tải đường ven biển và viễn dương</t>
  </si>
  <si>
    <t>Dịch vụ vận tải đường thủy</t>
  </si>
  <si>
    <t>Vận tải đường bộ và xe buýt</t>
  </si>
  <si>
    <t>Vận tải đường sắt</t>
  </si>
  <si>
    <t>Dịch vụ vận tải đường sắt, đường bộ</t>
  </si>
  <si>
    <t>Máy vi tính, sản phẩm điện tử và linh kiện</t>
  </si>
  <si>
    <t>Sắt, thép</t>
  </si>
  <si>
    <t>Gỗ &amp; sản phẩm gỗ</t>
  </si>
  <si>
    <t>Hóa chất</t>
  </si>
  <si>
    <t>Hàng hóa chế biến, chế tạo khác</t>
  </si>
  <si>
    <t>Xăng dầu các loại</t>
  </si>
  <si>
    <t>Nhiên liệu</t>
  </si>
  <si>
    <t>Hàng rau quả</t>
  </si>
  <si>
    <t>Hàng thủy sản</t>
  </si>
  <si>
    <t>Nông sản, thực phẩm</t>
  </si>
  <si>
    <t>Máy móc, thiết bị, dụng cụ &amp; phụ tùng</t>
  </si>
  <si>
    <t>Máy vi tính, sản phẩm điện tử &amp; linh kiện</t>
  </si>
  <si>
    <t>Nguyên phụ liệu dệt, may, da, giày</t>
  </si>
  <si>
    <t>Vải may mặc các loại</t>
  </si>
  <si>
    <t>Xơ, sợi dệt</t>
  </si>
  <si>
    <t>Chất dẻo nguyên liệu</t>
  </si>
  <si>
    <t>Thuốc trừ sâu &amp; nguyên liệu</t>
  </si>
  <si>
    <t>Phân bón các loại</t>
  </si>
  <si>
    <t>Thức ăn gia súc &amp; nguyên liệu</t>
  </si>
  <si>
    <t xml:space="preserve">CHỈ SỐ CHUNG </t>
  </si>
  <si>
    <t>Sơ bộ</t>
  </si>
  <si>
    <t>1. Tổng sản phẩm trong nước theo giá hiện hành</t>
  </si>
  <si>
    <t>2. Tổng sản phẩm trong nước theo giá so sánh 2010</t>
  </si>
  <si>
    <t>Lạc</t>
  </si>
  <si>
    <t>Đậu tương</t>
  </si>
  <si>
    <t>Khoai lang</t>
  </si>
  <si>
    <t>Ngô</t>
  </si>
  <si>
    <r>
      <t xml:space="preserve">       Trong đó:</t>
    </r>
    <r>
      <rPr>
        <sz val="10"/>
        <rFont val="Arial"/>
        <family val="2"/>
      </rPr>
      <t xml:space="preserve"> Đồng bằng sông Cửu Long</t>
    </r>
  </si>
  <si>
    <t>1. Gieo cấy lúa đông xuân ở miền Nam</t>
  </si>
  <si>
    <t>kỳ này</t>
  </si>
  <si>
    <t>Thực hiện kỳ này</t>
  </si>
  <si>
    <t xml:space="preserve">    Sản lượng (Nghìn tấn)</t>
  </si>
  <si>
    <t xml:space="preserve">    Năng suất (Tạ/ha)</t>
  </si>
  <si>
    <t xml:space="preserve">    Diện tích (Nghìn ha)</t>
  </si>
  <si>
    <t>Sắn</t>
  </si>
  <si>
    <t>2. Cây chất bột có củ</t>
  </si>
  <si>
    <t xml:space="preserve">    Ngô</t>
  </si>
  <si>
    <t xml:space="preserve">    Lúa</t>
  </si>
  <si>
    <t>thực có hạt (Nghìn tấn)</t>
  </si>
  <si>
    <t>Tổng sản lượng lương</t>
  </si>
  <si>
    <t>Lúa mùa</t>
  </si>
  <si>
    <t>Lúa thu đông</t>
  </si>
  <si>
    <t>Lúa hè thu</t>
  </si>
  <si>
    <t>Lúa đông xuân</t>
  </si>
  <si>
    <t>Lúa cả năm</t>
  </si>
  <si>
    <t>1. Cây lương thực có hạt</t>
  </si>
  <si>
    <t>Miền Nam</t>
  </si>
  <si>
    <t>Miền Bắc</t>
  </si>
  <si>
    <t>số</t>
  </si>
  <si>
    <t>Tổng</t>
  </si>
  <si>
    <t xml:space="preserve">4. Diện tích, năng suất và sản lượng một số cây trồng chủ yếu </t>
  </si>
  <si>
    <t>Mía</t>
  </si>
  <si>
    <t xml:space="preserve">    một số cây công nghiệp hàng năm </t>
  </si>
  <si>
    <t>5. Diện tích, năng suất và sản lượng</t>
  </si>
  <si>
    <t>Điều</t>
  </si>
  <si>
    <t>Hồ tiêu</t>
  </si>
  <si>
    <t>Dừa</t>
  </si>
  <si>
    <t>Cao su (Mủ khô)</t>
  </si>
  <si>
    <t>Cà phê (Nhân)</t>
  </si>
  <si>
    <t>Chè (Búp tươi)</t>
  </si>
  <si>
    <r>
      <t xml:space="preserve">Sản lượng </t>
    </r>
    <r>
      <rPr>
        <b/>
        <i/>
        <sz val="10"/>
        <rFont val="Arial"/>
        <family val="2"/>
      </rPr>
      <t>(Nghìn tấn)</t>
    </r>
  </si>
  <si>
    <r>
      <t xml:space="preserve">Diện tích gieo trồng </t>
    </r>
    <r>
      <rPr>
        <b/>
        <i/>
        <sz val="10"/>
        <rFont val="Arial"/>
        <family val="2"/>
      </rPr>
      <t>(Nghìn ha)</t>
    </r>
  </si>
  <si>
    <t>6. Diện tích, sản lượng một số cây công nghiệp lâu năm</t>
  </si>
  <si>
    <t xml:space="preserve">quý IV </t>
  </si>
  <si>
    <t xml:space="preserve"> tính</t>
  </si>
  <si>
    <t>bộ</t>
  </si>
  <si>
    <t>Thủy sản khác</t>
  </si>
  <si>
    <t>Tôm</t>
  </si>
  <si>
    <t>Cá</t>
  </si>
  <si>
    <t>Khai thác</t>
  </si>
  <si>
    <t>Nuôi trồng</t>
  </si>
  <si>
    <t>Chặt phá rừng</t>
  </si>
  <si>
    <t>Cháy rừng</t>
  </si>
  <si>
    <t>Diện tích rừng bị thiệt hại (Ha)</t>
  </si>
  <si>
    <t>Sản lượng củi khai thác (Triệu ste)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</si>
  <si>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</si>
  <si>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Số cây lâm nghiệp trồng phân tán (Triệu cây)</t>
  </si>
  <si>
    <t>Diện tích rừng trồng mới tập trung (Nghìn ha)</t>
  </si>
  <si>
    <t>(Dự án)</t>
  </si>
  <si>
    <t>so với tháng</t>
  </si>
  <si>
    <t>LẠM PHÁT CƠ BẢN</t>
  </si>
  <si>
    <t>CHỈ SỐ GIÁ ĐÔ LA MỸ</t>
  </si>
  <si>
    <t>CHỈ SỐ GIÁ VÀNG</t>
  </si>
  <si>
    <t>Hàng hóa và dịch vụ khác</t>
  </si>
  <si>
    <t>Văn hoá, giải trí và du lịch</t>
  </si>
  <si>
    <t>Dịch vụ giáo dục</t>
  </si>
  <si>
    <t>Giáo dục</t>
  </si>
  <si>
    <t>Bưu chính viễn thông</t>
  </si>
  <si>
    <t>Giao thông</t>
  </si>
  <si>
    <t>Dịch vụ y tế</t>
  </si>
  <si>
    <t>Thuốc và dịch vụ y tế</t>
  </si>
  <si>
    <t>Thiết bị và đồ dùng gia đình</t>
  </si>
  <si>
    <t>Nhà ở và vật liệu xây dựng</t>
  </si>
  <si>
    <t xml:space="preserve">May mặc, mũ nón và giày dép </t>
  </si>
  <si>
    <t>Đồ uống và thuốc lá</t>
  </si>
  <si>
    <t>Ăn uống ngoài gia đình</t>
  </si>
  <si>
    <t>Thực phẩm</t>
  </si>
  <si>
    <t>Lương thực</t>
  </si>
  <si>
    <t>Hàng ăn và dịch vụ ăn uống</t>
  </si>
  <si>
    <t>CHỈ SỐ GIÁ TIÊU DÙNG</t>
  </si>
  <si>
    <t xml:space="preserve">so  với </t>
  </si>
  <si>
    <t>Kỳ gốc</t>
  </si>
  <si>
    <t>Bình quân quý IV</t>
  </si>
  <si>
    <t xml:space="preserve">Rau, đậu các loại </t>
  </si>
  <si>
    <t>Rau các loại</t>
  </si>
  <si>
    <t xml:space="preserve"> Nghìn ha</t>
  </si>
  <si>
    <t>7. Sản phẩm chăn nuôi</t>
  </si>
  <si>
    <t xml:space="preserve">8. Kết quả sản xuất lâm nghiệp </t>
  </si>
  <si>
    <t xml:space="preserve">9. Sản lượng thuỷ sản </t>
  </si>
  <si>
    <t>12. Một số sản phẩm chủ yếu của ngành công nghiệp</t>
  </si>
  <si>
    <t>14. Chỉ số tiêu thụ và tồn kho ngành công nghiệp chế biến, chế tạo</t>
  </si>
  <si>
    <t xml:space="preserve">15. Chỉ số sử dụng lao động của doanh nghiệp công nghiệp </t>
  </si>
  <si>
    <r>
      <t xml:space="preserve">16.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</si>
  <si>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>26. Tổng mức bán lẻ hàng hóa và doanh thu dịch vụ tiêu dùng</t>
  </si>
  <si>
    <t>27. Tổng mức bán lẻ hàng hóa và doanh thu dịch vụ tiêu dùng</t>
  </si>
  <si>
    <t xml:space="preserve">33. Chỉ số giá tiêu dùng, chỉ số giá vàng, chỉ số giá đô la Mỹ </t>
  </si>
  <si>
    <t>44. Một số chỉ tiêu dân số</t>
  </si>
  <si>
    <t xml:space="preserve">45. Một số chỉ tiêu lao động </t>
  </si>
  <si>
    <t>46. Tỷ lệ thất nghiệp và tỷ lệ thiếu việc làm</t>
  </si>
  <si>
    <t/>
  </si>
  <si>
    <t xml:space="preserve">Sơ </t>
  </si>
  <si>
    <t>Sản lượng thịt hơi xuất chuồng (Nghìn tấn)</t>
  </si>
  <si>
    <t>Thịt trâu</t>
  </si>
  <si>
    <t>Thịt bò</t>
  </si>
  <si>
    <t>Thịt lợn</t>
  </si>
  <si>
    <t>Thịt gia cầm</t>
  </si>
  <si>
    <t xml:space="preserve">Sản lượng sản phẩm chăn nuôi khác </t>
  </si>
  <si>
    <t>Trứng (Triệu quả)</t>
  </si>
  <si>
    <t>Sữa (Nghìn tấn)</t>
  </si>
  <si>
    <t>Sản xuất và phân phối điện, khí đốt, nước nóng,
hơi nước và điều hòa không khí</t>
  </si>
  <si>
    <t>Cung cấp nước; hoạt động quản lý và xử lý rác thải,
nước thải</t>
  </si>
  <si>
    <t>Lượt người</t>
  </si>
  <si>
    <t>Clanhke và xi măng</t>
  </si>
  <si>
    <t>Giấy và các sản phẩm từ giấy</t>
  </si>
  <si>
    <t>Sản phẩm từ sắt thép</t>
  </si>
  <si>
    <t>Kim loại thường khác và sản phẩm</t>
  </si>
  <si>
    <t>Máy móc thiết bị, dụng cụ PT khác</t>
  </si>
  <si>
    <t>SP nội thất từ chất liệu khác gỗ</t>
  </si>
  <si>
    <t>Đồ chơi, dụng cụ thể thao và bộ phận</t>
  </si>
  <si>
    <t>Nghìn tấn; triệu USD</t>
  </si>
  <si>
    <t>Thủy tinh và các SP từ thủy tinh</t>
  </si>
  <si>
    <t>Phế liệu sắt thép</t>
  </si>
  <si>
    <t>Hàng may mặc</t>
  </si>
  <si>
    <t>Thức ăn gia súc và nguyên liệu</t>
  </si>
  <si>
    <t>Trung Quốc</t>
  </si>
  <si>
    <t>Quần đảo Virgin thuộc Anh</t>
  </si>
  <si>
    <t>Dân số trung bình (Nghìn người)</t>
  </si>
  <si>
    <t>Tuổi thọ trung bình tính từ lúc sinh (Tuổi)</t>
  </si>
  <si>
    <t>Cả năm</t>
  </si>
  <si>
    <t>Tai nạn giao thông</t>
  </si>
  <si>
    <t>Tổng số vụ tai nạn giao thông</t>
  </si>
  <si>
    <t>Từ ít nghiêm trọng trở lên</t>
  </si>
  <si>
    <t>Va chạm giao thông</t>
  </si>
  <si>
    <t>Số người bị thương nhẹ</t>
  </si>
  <si>
    <r>
      <t>Triệu m</t>
    </r>
    <r>
      <rPr>
        <vertAlign val="superscript"/>
        <sz val="9.5"/>
        <rFont val="Arial"/>
        <family val="2"/>
      </rPr>
      <t>3</t>
    </r>
  </si>
  <si>
    <r>
      <t>Triệu m</t>
    </r>
    <r>
      <rPr>
        <vertAlign val="superscript"/>
        <sz val="9.5"/>
        <rFont val="Arial"/>
        <family val="2"/>
      </rPr>
      <t>2</t>
    </r>
  </si>
  <si>
    <t>Doanh nghiệp tạm ngừng kinh doanh
có thời hạn (DN)</t>
  </si>
  <si>
    <t>Doanh nghiệp tạm ngừng hoạt động
chờ làm thủ tục giải thể (DN)</t>
  </si>
  <si>
    <t>(2019)</t>
  </si>
  <si>
    <t>Cung cấp nước; hoạt động quản lý và xử lý rác thải, nước thải</t>
  </si>
  <si>
    <t>Năm 2021</t>
  </si>
  <si>
    <t>năm 2021</t>
  </si>
  <si>
    <t>Quặng và khoáng sản khác</t>
  </si>
  <si>
    <t>SP từ kim loại thường khác</t>
  </si>
  <si>
    <t>Điện tử, máy tính và LK</t>
  </si>
  <si>
    <t>Hàng điện gia dụng và LK</t>
  </si>
  <si>
    <t>Máy móc thiết bị, DC PT khác</t>
  </si>
  <si>
    <t xml:space="preserve"> so với </t>
  </si>
  <si>
    <t>Nông nghiệp và dịch vụ có liên quan</t>
  </si>
  <si>
    <t>Lâm nghiệp và dịch vụ có liên quan</t>
  </si>
  <si>
    <t>Thủy sản khai thác, nuôi trồng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</si>
  <si>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</si>
  <si>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</si>
  <si>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</si>
  <si>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</si>
  <si>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 xml:space="preserve"> Nguyên phụ liệu dược phẩm</t>
  </si>
  <si>
    <t xml:space="preserve"> Cao su nguyên liệu</t>
  </si>
  <si>
    <t>Giấy</t>
  </si>
  <si>
    <t>Ô tô nguyên chiếc các loại</t>
  </si>
  <si>
    <t>Dây điện &amp; dây cáp điện</t>
  </si>
  <si>
    <t>Linh kiện, phụ tùng ô tô</t>
  </si>
  <si>
    <t>Sắn và sản phẩm từ sắn</t>
  </si>
  <si>
    <t>Sản phẩm từ hóa chất</t>
  </si>
  <si>
    <t>Túi, ví, mũ</t>
  </si>
  <si>
    <t>Mây tre</t>
  </si>
  <si>
    <t>Gỗ và sản phẩm từ gỗ</t>
  </si>
  <si>
    <t>Giấy và sản phẩm từ giấy</t>
  </si>
  <si>
    <t>Máy tính và linh kiện điện tử</t>
  </si>
  <si>
    <t>Điện thoại di động và linh kiện</t>
  </si>
  <si>
    <t>Máy móc thiết bị</t>
  </si>
  <si>
    <t>Dây và cáp điện</t>
  </si>
  <si>
    <t>So với cùng kỳ năm trước:</t>
  </si>
  <si>
    <t>Vốn đăng ký bình quân 1 doanh nghiệp
(Tỷ đồng)</t>
  </si>
  <si>
    <t>Dịch vụ việc làm; du lịch; cho thuê máy móc thiết bị,
đồ dùng và các dịch vụ hỗ trợ khác</t>
  </si>
  <si>
    <t xml:space="preserve">17. Một số chỉ tiêu về doanh nghiệp </t>
  </si>
  <si>
    <t>18. Doanh nghiệp đăng ký thành lập mới</t>
  </si>
  <si>
    <t>19. Doanh nghiệp quay trở lại hoạt động</t>
  </si>
  <si>
    <t>20. Doanh nghiệp tạm ngừng kinh doanh có thời hạn</t>
  </si>
  <si>
    <t>21. Doanh nghiệp hoàn tất thủ tục giải thể</t>
  </si>
  <si>
    <t>22. Vốn đầu tư thực hiện toàn xã hội theo giá hiện hành</t>
  </si>
  <si>
    <t>23. Vốn đầu tư thực hiện từ nguồn ngân sách Nhà nước</t>
  </si>
  <si>
    <t xml:space="preserve">    Trong đó:</t>
  </si>
  <si>
    <t>3.Tiến độ gieo trồng cây nông nghiệp đến ngày 15 tháng 12 năm 2022</t>
  </si>
  <si>
    <t>2021 (%)</t>
  </si>
  <si>
    <t>Ước tính
năm 2022</t>
  </si>
  <si>
    <t>Năm 2022 so
với năm 2021 (%)</t>
  </si>
  <si>
    <t>Chè búp</t>
  </si>
  <si>
    <t>Ước tính 
năm 2022</t>
  </si>
  <si>
    <t>Năm 2022 so với
năm 2021 (%)</t>
  </si>
  <si>
    <t>Lạc</t>
  </si>
  <si>
    <t>Ước tính năm 2022</t>
  </si>
  <si>
    <t>Năm 2022 so với năm 2021 (%)</t>
  </si>
  <si>
    <t>24. Vốn đầu tư thực hiện từ nguồn ngân sách Nhà nước các quý năm 2022</t>
  </si>
  <si>
    <t>năm 2022</t>
  </si>
  <si>
    <t>Năm 2022</t>
  </si>
  <si>
    <t>Tháng 12 năm 2022</t>
  </si>
  <si>
    <t>II.  NHẬP KHẨU DỊCH VỤ</t>
  </si>
  <si>
    <t xml:space="preserve">Dịch vụ vận tải </t>
  </si>
  <si>
    <t>Trong đó phí vận tải hàng hóa NK</t>
  </si>
  <si>
    <t>Dịch vụ bưu chính viễn thông</t>
  </si>
  <si>
    <t xml:space="preserve">Dịch vụ bảo hiểm </t>
  </si>
  <si>
    <t>Trong đó phí bảo hiểm hàng hóa NK</t>
  </si>
  <si>
    <t xml:space="preserve">Dịch vụ Chính phủ </t>
  </si>
  <si>
    <t xml:space="preserve">Dịch vụ khác </t>
  </si>
  <si>
    <t>Quý III năm 2022</t>
  </si>
  <si>
    <t>Quý IV năm 2022</t>
  </si>
  <si>
    <t>Khu vực KT trong nước</t>
  </si>
  <si>
    <t>Khu vực có vốn ĐTTTNN</t>
  </si>
  <si>
    <t>Điện thoại và LK</t>
  </si>
  <si>
    <t>Kim loại thường khác và SP</t>
  </si>
  <si>
    <t>So với cùng kỳ
năm trước (%)</t>
  </si>
  <si>
    <t>Năm
2022</t>
  </si>
  <si>
    <t>10. Chỉ số sản xuất công nghiệp tháng 12 và cả năm 2022</t>
  </si>
  <si>
    <t xml:space="preserve"> thời điểm 1/12/2022 so với</t>
  </si>
  <si>
    <t>1/12/2022 so với</t>
  </si>
  <si>
    <t>31/12/2022</t>
  </si>
  <si>
    <t>13. Một số sản phẩm chủ yếu của ngành công nghiệp các quý năm 2022</t>
  </si>
  <si>
    <t xml:space="preserve">      tháng 12 và cả năm 2022</t>
  </si>
  <si>
    <t>11. Chỉ số sản xuất công nghiệp các quý năm 2022</t>
  </si>
  <si>
    <t>Quý I năm 2022</t>
  </si>
  <si>
    <t>Quý II năm 2022</t>
  </si>
  <si>
    <t>Quý IV năm 2022 so với</t>
  </si>
  <si>
    <t xml:space="preserve">Công nghiệp </t>
  </si>
  <si>
    <t>Cung cấp nước, hoạt động quản lý 
và xử lý rác thải, nước thải</t>
  </si>
  <si>
    <t>Sử dụng cho sản xuất công nghiệp</t>
  </si>
  <si>
    <t>Sản phẩm công nghiệp</t>
  </si>
  <si>
    <t>Điện, hơi nước</t>
  </si>
  <si>
    <t>Dịch vụ kho bãi và các dịch vụ liên quan
đến hỗ trợ vận tải</t>
  </si>
  <si>
    <t xml:space="preserve">       tháng 12 và năm 2022</t>
  </si>
  <si>
    <t>Cơ</t>
  </si>
  <si>
    <t>mức</t>
  </si>
  <si>
    <t>cấu (%)</t>
  </si>
  <si>
    <t xml:space="preserve">      các quý năm 2022</t>
  </si>
  <si>
    <t>40. Vận tải hành khách và hàng hoá tháng 12 và năm 2022</t>
  </si>
  <si>
    <t>năm 2022 so</t>
  </si>
  <si>
    <t>43. Khách quốc tế đến Việt Nam các quý năm 2022</t>
  </si>
  <si>
    <t>42. Khách quốc tế đến Việt Nam tháng 12 và năm 2022</t>
  </si>
  <si>
    <t>2022 so với</t>
  </si>
  <si>
    <t>41. Vận tải hành khách và hàng hoá các quý năm 2022</t>
  </si>
  <si>
    <t>Nghìn ha</t>
  </si>
  <si>
    <t xml:space="preserve">       và lạm phát cơ bản tháng 12 năm 2022</t>
  </si>
  <si>
    <t>Tháng 12 năm 2022 so với</t>
  </si>
  <si>
    <t>Số dự án</t>
  </si>
  <si>
    <t>Thừa Thiên Huế</t>
  </si>
  <si>
    <t>Đặc khu HC Hồng Công (TQ)</t>
  </si>
  <si>
    <t>Béc-mu-da</t>
  </si>
  <si>
    <t>Xa-Moa</t>
  </si>
  <si>
    <t>Xây-Sen</t>
  </si>
  <si>
    <r>
      <t xml:space="preserve"> Trong đó: Nguyên chiếc</t>
    </r>
    <r>
      <rPr>
        <vertAlign val="superscript"/>
        <sz val="10"/>
        <rFont val="Arial"/>
        <family val="2"/>
      </rPr>
      <t>(*)</t>
    </r>
  </si>
  <si>
    <r>
      <rPr>
        <i/>
        <vertAlign val="superscript"/>
        <sz val="9"/>
        <rFont val="Arial"/>
        <family val="2"/>
      </rPr>
      <t>(*)</t>
    </r>
    <r>
      <rPr>
        <i/>
        <sz val="9"/>
        <rFont val="Arial"/>
        <family val="2"/>
      </rPr>
      <t>Chiếc, triệu USD</t>
    </r>
  </si>
  <si>
    <t xml:space="preserve">Cộng dồn </t>
  </si>
  <si>
    <t>Cơ cấu (%)</t>
  </si>
  <si>
    <t>cả năm</t>
  </si>
  <si>
    <t>Cả</t>
  </si>
  <si>
    <t>Nông nghiệp</t>
  </si>
  <si>
    <t>Lâm nghiệp</t>
  </si>
  <si>
    <t>Công nghiệp</t>
  </si>
  <si>
    <t>Cung cấp nước; hoạt động quản lý
và xử lý rác thải, nước thải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</si>
  <si>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</si>
  <si>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</si>
  <si>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</si>
  <si>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</si>
  <si>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</si>
  <si>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</si>
  <si>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 xã hội; quản lý Nhà nước, an ninh
quốc phòng; đảm bảo xã hội bắt buộc</t>
  </si>
  <si>
    <t>Hoạt động làm thuê các công việc trong
các hộ gia đình, sản xuất sản phẩm vật chất
và dịch vụ tự tiêu dùng của hộ gia đình</t>
  </si>
  <si>
    <t>Thuế sản phẩm trừ trợ cấp sản phẩm</t>
  </si>
  <si>
    <t>Cộng</t>
  </si>
  <si>
    <t xml:space="preserve">dồn </t>
  </si>
  <si>
    <t>Sản xuất và phân phối điện, khí đốt, nước 
nóng, hơi nước và điều hòa không khí</t>
  </si>
  <si>
    <t>Hoạt động chuyên môn, khoa học
và công nghệ</t>
  </si>
  <si>
    <t>25. Đầu tư nước ngoài vào Việt Nam được cấp phép từ 01/01- 20/12/2022</t>
  </si>
  <si>
    <t>28. Hàng hóa xuất khẩu</t>
  </si>
  <si>
    <t>29. Hàng hóa xuất khẩu các quý năm 2022</t>
  </si>
  <si>
    <t>30. Hàng hóa nhập khẩu</t>
  </si>
  <si>
    <t>31. Hàng hóa nhập khẩu các quý năm 2022</t>
  </si>
  <si>
    <t>32. Xuất, nhập khẩu dịch vụ các quý năm 2022</t>
  </si>
  <si>
    <t>34. Chỉ số giá sản xuất</t>
  </si>
  <si>
    <t>35. Chỉ số giá vận tải, kho bãi</t>
  </si>
  <si>
    <t>36. Chỉ số giá nguyên liệu, nhiên liệu, vật liệu dùng cho sản xuất</t>
  </si>
  <si>
    <t xml:space="preserve">37. Chỉ số giá xuất khẩu hàng hóa </t>
  </si>
  <si>
    <t xml:space="preserve">38. Chỉ số giá nhập khẩu hàng hóa </t>
  </si>
  <si>
    <t xml:space="preserve">39. Tỷ giá thương mại hàng hóa </t>
  </si>
  <si>
    <t>47. Một số chỉ tiêu xã hội - môi trường</t>
  </si>
  <si>
    <t>2. Gieo trồng một số cây vụ đông</t>
  </si>
  <si>
    <t>Tổng vốn kể cả đk tăng thêm</t>
  </si>
  <si>
    <t>Tăng 2022</t>
  </si>
  <si>
    <t>Tổng vốn 2022</t>
  </si>
  <si>
    <t xml:space="preserve">Năm 2022 so với </t>
  </si>
  <si>
    <t xml:space="preserve"> năm 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</si>
</sst>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#,##0.0;\-#,##0.0"/>
    <numFmt numFmtId="168" formatCode="0.0%"/>
    <numFmt numFmtId="169" formatCode="_(* #,##0_);_(* \(#,##0\);_(* &quot;-&quot;??_);_(@_)"/>
    <numFmt numFmtId="170" formatCode="0.000"/>
    <numFmt numFmtId="171" formatCode="_-&quot;$&quot;* #,##0_-;\-&quot;$&quot;* #,##0_-;_-&quot;$&quot;* &quot;-&quot;_-;_-@_-"/>
    <numFmt numFmtId="172" formatCode="0.0000"/>
    <numFmt numFmtId="173" formatCode="\ \ ########"/>
    <numFmt numFmtId="174" formatCode="#,##0.0;[Red]\-#,##0.0;\ &quot;-&quot;;[Blue]@"/>
    <numFmt numFmtId="175" formatCode="0.0;[Red]0.0"/>
  </numFmts>
  <fonts count="10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12"/>
      <name val=".VnTime"/>
      <family val="2"/>
    </font>
    <font>
      <sz val="10"/>
      <name val=".VnArial"/>
      <family val="2"/>
    </font>
    <font>
      <sz val="9"/>
      <name val=".VnArial"/>
      <family val="2"/>
    </font>
    <font>
      <b/>
      <i/>
      <sz val="10"/>
      <name val="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14"/>
      <color theme="1"/>
      <name val="Times New Roman"/>
      <family val="2"/>
    </font>
    <font>
      <sz val="10"/>
      <name val=".VnTime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63"/>
    </font>
    <font>
      <sz val="11"/>
      <color indexed="8"/>
      <name val="Arial"/>
      <family val="2"/>
    </font>
    <font>
      <i/>
      <sz val="12"/>
      <name val="Arial"/>
      <family val="2"/>
    </font>
    <font>
      <sz val="11"/>
      <name val=".VnTime"/>
      <family val="2"/>
    </font>
    <font>
      <sz val="11"/>
      <color theme="1"/>
      <name val="Calibri"/>
      <family val="2"/>
      <charset val="163"/>
      <scheme val="minor"/>
    </font>
    <font>
      <b/>
      <sz val="12"/>
      <color theme="1"/>
      <name val="Arial"/>
      <family val="2"/>
    </font>
    <font>
      <sz val="12"/>
      <name val="VNTime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2"/>
    </font>
    <font>
      <b/>
      <i/>
      <sz val="10"/>
      <name val=".Vn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1.5"/>
      <name val=".VnTime"/>
      <family val="2"/>
    </font>
    <font>
      <b/>
      <sz val="11.5"/>
      <name val=".VnTimeH"/>
      <family val="2"/>
    </font>
    <font>
      <sz val="9"/>
      <color indexed="9"/>
      <name val="Arial"/>
      <family val="2"/>
    </font>
    <font>
      <b/>
      <sz val="13"/>
      <name val=".VnArial"/>
      <family val="2"/>
    </font>
    <font>
      <i/>
      <vertAlign val="superscript"/>
      <sz val="9"/>
      <name val="Arial"/>
      <family val="2"/>
    </font>
    <font>
      <sz val="11.5"/>
      <name val=".VnArialH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  <charset val="163"/>
    </font>
    <font>
      <b/>
      <sz val="10"/>
      <color indexed="8"/>
      <name val="Arial"/>
      <family val="2"/>
    </font>
    <font>
      <b/>
      <sz val="12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sz val="13"/>
      <name val="Arial"/>
      <family val="2"/>
    </font>
    <font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9.5"/>
      <name val="Arial"/>
      <family val="2"/>
    </font>
    <font>
      <sz val="9.5"/>
      <name val="Arial"/>
      <family val="2"/>
    </font>
    <font>
      <sz val="10"/>
      <name val="Times New Roman"/>
      <family val="1"/>
    </font>
    <font>
      <i/>
      <sz val="9.5"/>
      <name val="Arial"/>
      <family val="2"/>
    </font>
    <font>
      <sz val="12"/>
      <name val=".Vn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0"/>
      <color rgb="FFFF0000"/>
      <name val="Arial"/>
      <family val="2"/>
    </font>
    <font>
      <b/>
      <i/>
      <sz val="9.5"/>
      <name val="Arial"/>
      <family val="2"/>
    </font>
    <font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9.5"/>
      <color indexed="8"/>
      <name val="Arial"/>
      <family val="2"/>
    </font>
    <font>
      <sz val="9.5"/>
      <color rgb="FF000000"/>
      <name val="Arial"/>
      <family val="2"/>
    </font>
    <font>
      <vertAlign val="superscript"/>
      <sz val="9.5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Arial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sz val="12"/>
      <color theme="1"/>
      <name val="Arial"/>
      <family val="2"/>
    </font>
    <font>
      <b/>
      <i/>
      <sz val="13"/>
      <name val="Arial"/>
      <family val="2"/>
    </font>
    <font>
      <sz val="12"/>
      <name val=".VnArial Narrow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5" fillId="0" borderId="0"/>
    <xf numFmtId="0" fontId="11" fillId="0" borderId="0"/>
    <xf numFmtId="0" fontId="13" fillId="0" borderId="0"/>
    <xf numFmtId="0" fontId="17" fillId="0" borderId="0"/>
    <xf numFmtId="164" fontId="21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 applyAlignment="0">
      <alignment vertical="top" wrapText="1"/>
      <protection locked="0"/>
    </xf>
    <xf numFmtId="0" fontId="5" fillId="0" borderId="0"/>
    <xf numFmtId="0" fontId="26" fillId="0" borderId="0"/>
    <xf numFmtId="0" fontId="28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21" fillId="0" borderId="0"/>
    <xf numFmtId="164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0" borderId="0"/>
    <xf numFmtId="0" fontId="21" fillId="0" borderId="0"/>
    <xf numFmtId="0" fontId="36" fillId="0" borderId="0"/>
    <xf numFmtId="0" fontId="22" fillId="0" borderId="0"/>
    <xf numFmtId="0" fontId="38" fillId="0" borderId="0"/>
    <xf numFmtId="0" fontId="21" fillId="0" borderId="0"/>
    <xf numFmtId="0" fontId="26" fillId="0" borderId="0"/>
    <xf numFmtId="0" fontId="17" fillId="0" borderId="0"/>
    <xf numFmtId="0" fontId="17" fillId="0" borderId="0"/>
    <xf numFmtId="0" fontId="28" fillId="0" borderId="0"/>
    <xf numFmtId="0" fontId="4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2" fillId="0" borderId="0"/>
    <xf numFmtId="169" fontId="22" fillId="0" borderId="0" applyFont="0" applyFill="0" applyBorder="0" applyAlignment="0" applyProtection="0"/>
    <xf numFmtId="0" fontId="43" fillId="0" borderId="0"/>
    <xf numFmtId="0" fontId="4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171" fontId="22" fillId="0" borderId="0" applyFont="0" applyFill="0" applyBorder="0" applyAlignment="0" applyProtection="0"/>
    <xf numFmtId="0" fontId="21" fillId="0" borderId="0"/>
    <xf numFmtId="41" fontId="22" fillId="0" borderId="0" applyFont="0" applyFill="0" applyBorder="0" applyAlignment="0" applyProtection="0"/>
    <xf numFmtId="0" fontId="4" fillId="0" borderId="0"/>
    <xf numFmtId="0" fontId="5" fillId="0" borderId="0"/>
    <xf numFmtId="0" fontId="28" fillId="0" borderId="0"/>
    <xf numFmtId="0" fontId="17" fillId="0" borderId="0"/>
    <xf numFmtId="0" fontId="5" fillId="0" borderId="0"/>
    <xf numFmtId="0" fontId="22" fillId="0" borderId="0"/>
    <xf numFmtId="0" fontId="21" fillId="0" borderId="0"/>
    <xf numFmtId="0" fontId="21" fillId="0" borderId="0"/>
    <xf numFmtId="0" fontId="5" fillId="0" borderId="0"/>
    <xf numFmtId="0" fontId="22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2" fillId="0" borderId="0"/>
    <xf numFmtId="0" fontId="77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22" fillId="0" borderId="0"/>
    <xf numFmtId="0" fontId="22" fillId="0" borderId="0"/>
  </cellStyleXfs>
  <cellXfs count="1163">
    <xf numFmtId="0" fontId="0" fillId="0" borderId="0" xfId="0"/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9" fillId="0" borderId="1" xfId="1" applyFont="1" applyFill="1" applyBorder="1" applyAlignment="1">
      <alignment horizontal="right"/>
    </xf>
    <xf numFmtId="0" fontId="8" fillId="0" borderId="2" xfId="1" applyNumberFormat="1" applyFont="1" applyFill="1" applyBorder="1" applyAlignment="1">
      <alignment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8" fillId="0" borderId="0" xfId="1" applyNumberFormat="1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wrapText="1"/>
    </xf>
    <xf numFmtId="0" fontId="7" fillId="0" borderId="0" xfId="1" applyFont="1" applyFill="1" applyAlignment="1">
      <alignment horizontal="center" vertical="center" wrapText="1"/>
    </xf>
    <xf numFmtId="0" fontId="12" fillId="0" borderId="0" xfId="2" applyFont="1" applyFill="1" applyBorder="1" applyAlignment="1">
      <alignment horizontal="left"/>
    </xf>
    <xf numFmtId="0" fontId="8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4" fillId="0" borderId="0" xfId="3" applyNumberFormat="1" applyFont="1" applyFill="1" applyBorder="1" applyAlignment="1">
      <alignment horizontal="left" wrapText="1" indent="1"/>
    </xf>
    <xf numFmtId="165" fontId="7" fillId="0" borderId="0" xfId="1" applyNumberFormat="1" applyFont="1" applyFill="1" applyBorder="1" applyAlignment="1">
      <alignment horizontal="right" indent="1"/>
    </xf>
    <xf numFmtId="0" fontId="8" fillId="0" borderId="0" xfId="1" applyFont="1" applyFill="1"/>
    <xf numFmtId="0" fontId="12" fillId="0" borderId="0" xfId="1" applyNumberFormat="1" applyFont="1" applyFill="1" applyBorder="1" applyAlignment="1">
      <alignment horizontal="left" wrapText="1"/>
    </xf>
    <xf numFmtId="0" fontId="15" fillId="0" borderId="0" xfId="1" applyFont="1" applyFill="1"/>
    <xf numFmtId="0" fontId="16" fillId="0" borderId="0" xfId="3" applyNumberFormat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right"/>
    </xf>
    <xf numFmtId="0" fontId="8" fillId="0" borderId="2" xfId="1" applyNumberFormat="1" applyFont="1" applyFill="1" applyBorder="1" applyAlignment="1">
      <alignment horizontal="left"/>
    </xf>
    <xf numFmtId="0" fontId="7" fillId="0" borderId="0" xfId="1" applyFont="1" applyFill="1" applyAlignment="1">
      <alignment horizontal="center" vertical="center"/>
    </xf>
    <xf numFmtId="0" fontId="6" fillId="0" borderId="0" xfId="4" applyNumberFormat="1" applyFont="1" applyFill="1" applyBorder="1" applyAlignment="1">
      <alignment horizontal="left"/>
    </xf>
    <xf numFmtId="0" fontId="18" fillId="0" borderId="0" xfId="4" applyFont="1" applyFill="1" applyBorder="1" applyAlignment="1"/>
    <xf numFmtId="0" fontId="18" fillId="0" borderId="0" xfId="2" applyFont="1" applyFill="1" applyBorder="1"/>
    <xf numFmtId="0" fontId="18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Continuous"/>
    </xf>
    <xf numFmtId="0" fontId="18" fillId="0" borderId="1" xfId="2" applyFont="1" applyFill="1" applyBorder="1"/>
    <xf numFmtId="0" fontId="7" fillId="0" borderId="0" xfId="4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7" fillId="0" borderId="0" xfId="4" quotePrefix="1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0" fontId="21" fillId="0" borderId="0" xfId="2" applyFont="1" applyFill="1" applyBorder="1"/>
    <xf numFmtId="0" fontId="6" fillId="0" borderId="0" xfId="6" applyFont="1" applyFill="1" applyBorder="1" applyAlignment="1">
      <alignment horizontal="left"/>
    </xf>
    <xf numFmtId="0" fontId="7" fillId="0" borderId="2" xfId="4" applyFont="1" applyFill="1" applyBorder="1" applyAlignment="1">
      <alignment horizontal="centerContinuous"/>
    </xf>
    <xf numFmtId="0" fontId="7" fillId="0" borderId="1" xfId="7" applyFont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Continuous"/>
    </xf>
    <xf numFmtId="0" fontId="6" fillId="0" borderId="0" xfId="8" applyFont="1" applyFill="1" applyBorder="1" applyAlignment="1">
      <protection locked="0"/>
    </xf>
    <xf numFmtId="0" fontId="24" fillId="0" borderId="0" xfId="8" applyFont="1" applyFill="1" applyBorder="1">
      <alignment vertical="top" wrapText="1"/>
      <protection locked="0"/>
    </xf>
    <xf numFmtId="0" fontId="25" fillId="0" borderId="0" xfId="9" applyFont="1" applyFill="1" applyAlignment="1">
      <alignment horizontal="right"/>
    </xf>
    <xf numFmtId="0" fontId="8" fillId="0" borderId="2" xfId="8" applyFont="1" applyFill="1" applyBorder="1" applyAlignment="1">
      <alignment horizontal="center" vertical="center" wrapText="1"/>
      <protection locked="0"/>
    </xf>
    <xf numFmtId="0" fontId="7" fillId="0" borderId="2" xfId="8" applyFont="1" applyFill="1" applyBorder="1" applyAlignment="1">
      <alignment horizontal="center" vertical="center" wrapText="1"/>
      <protection locked="0"/>
    </xf>
    <xf numFmtId="0" fontId="8" fillId="0" borderId="0" xfId="8" applyFont="1" applyFill="1" applyBorder="1" applyAlignment="1">
      <alignment horizontal="center" vertical="center" wrapText="1"/>
      <protection locked="0"/>
    </xf>
    <xf numFmtId="0" fontId="7" fillId="0" borderId="0" xfId="8" applyFont="1" applyFill="1" applyBorder="1" applyAlignment="1">
      <alignment horizontal="center" vertical="center" wrapText="1"/>
      <protection locked="0"/>
    </xf>
    <xf numFmtId="0" fontId="7" fillId="0" borderId="0" xfId="8" applyFont="1" applyFill="1" applyBorder="1" applyAlignment="1">
      <alignment horizontal="center" vertical="center"/>
      <protection locked="0"/>
    </xf>
    <xf numFmtId="14" fontId="7" fillId="0" borderId="0" xfId="8" quotePrefix="1" applyNumberFormat="1" applyFont="1" applyFill="1" applyBorder="1" applyAlignment="1">
      <alignment horizontal="center" vertical="center" wrapText="1"/>
      <protection locked="0"/>
    </xf>
    <xf numFmtId="0" fontId="27" fillId="0" borderId="1" xfId="10" applyFont="1" applyFill="1" applyBorder="1"/>
    <xf numFmtId="0" fontId="7" fillId="0" borderId="1" xfId="8" applyFont="1" applyFill="1" applyBorder="1" applyAlignment="1">
      <alignment horizontal="center" vertical="center" wrapText="1"/>
      <protection locked="0"/>
    </xf>
    <xf numFmtId="39" fontId="10" fillId="0" borderId="0" xfId="1" applyNumberFormat="1" applyFont="1" applyFill="1" applyBorder="1" applyAlignment="1" applyProtection="1">
      <protection locked="0"/>
    </xf>
    <xf numFmtId="165" fontId="14" fillId="0" borderId="0" xfId="10" applyNumberFormat="1" applyFont="1" applyFill="1" applyAlignment="1">
      <alignment horizontal="right" indent="1"/>
    </xf>
    <xf numFmtId="165" fontId="14" fillId="0" borderId="0" xfId="10" applyNumberFormat="1" applyFont="1" applyFill="1" applyAlignment="1">
      <alignment horizontal="right" indent="2"/>
    </xf>
    <xf numFmtId="0" fontId="24" fillId="0" borderId="0" xfId="8" applyFont="1" applyFill="1" applyBorder="1" applyAlignment="1">
      <alignment vertical="top" wrapText="1"/>
      <protection locked="0"/>
    </xf>
    <xf numFmtId="0" fontId="7" fillId="0" borderId="0" xfId="9" applyFont="1"/>
    <xf numFmtId="0" fontId="8" fillId="0" borderId="0" xfId="9" applyNumberFormat="1" applyFont="1" applyFill="1" applyAlignment="1">
      <alignment horizontal="left"/>
    </xf>
    <xf numFmtId="0" fontId="7" fillId="0" borderId="0" xfId="9" applyFont="1" applyFill="1"/>
    <xf numFmtId="0" fontId="9" fillId="0" borderId="0" xfId="9" applyFont="1" applyFill="1" applyAlignment="1">
      <alignment horizontal="right"/>
    </xf>
    <xf numFmtId="0" fontId="28" fillId="0" borderId="0" xfId="11"/>
    <xf numFmtId="0" fontId="7" fillId="0" borderId="0" xfId="9" applyFont="1" applyFill="1" applyAlignment="1">
      <alignment horizontal="center" vertical="center" wrapText="1"/>
    </xf>
    <xf numFmtId="0" fontId="8" fillId="0" borderId="0" xfId="9" applyFont="1" applyFill="1" applyAlignment="1">
      <alignment horizontal="center" vertical="center" wrapText="1"/>
    </xf>
    <xf numFmtId="0" fontId="9" fillId="0" borderId="0" xfId="9" applyFont="1" applyFill="1" applyAlignment="1">
      <alignment horizontal="center" vertical="center" wrapText="1"/>
    </xf>
    <xf numFmtId="0" fontId="8" fillId="0" borderId="0" xfId="9" applyFont="1" applyFill="1"/>
    <xf numFmtId="0" fontId="15" fillId="0" borderId="0" xfId="9" applyFont="1" applyFill="1"/>
    <xf numFmtId="0" fontId="6" fillId="0" borderId="0" xfId="9" applyNumberFormat="1" applyFont="1" applyAlignment="1"/>
    <xf numFmtId="0" fontId="12" fillId="0" borderId="0" xfId="9" applyNumberFormat="1" applyFont="1" applyAlignment="1">
      <alignment wrapText="1"/>
    </xf>
    <xf numFmtId="0" fontId="21" fillId="0" borderId="0" xfId="9" applyFont="1"/>
    <xf numFmtId="0" fontId="12" fillId="0" borderId="0" xfId="9" applyNumberFormat="1" applyFont="1" applyAlignment="1">
      <alignment horizontal="left" wrapText="1"/>
    </xf>
    <xf numFmtId="0" fontId="12" fillId="0" borderId="0" xfId="9" applyNumberFormat="1" applyFont="1" applyFill="1" applyAlignment="1">
      <alignment horizontal="left"/>
    </xf>
    <xf numFmtId="0" fontId="21" fillId="0" borderId="0" xfId="9" applyFont="1" applyFill="1"/>
    <xf numFmtId="0" fontId="12" fillId="0" borderId="2" xfId="8" applyFont="1" applyFill="1" applyBorder="1" applyAlignment="1">
      <alignment horizontal="center" vertical="center" wrapText="1"/>
      <protection locked="0"/>
    </xf>
    <xf numFmtId="0" fontId="21" fillId="0" borderId="2" xfId="8" applyFont="1" applyFill="1" applyBorder="1" applyAlignment="1">
      <alignment horizontal="center" vertical="center" wrapText="1"/>
      <protection locked="0"/>
    </xf>
    <xf numFmtId="0" fontId="31" fillId="0" borderId="0" xfId="11" applyFont="1"/>
    <xf numFmtId="0" fontId="12" fillId="0" borderId="0" xfId="8" applyFont="1" applyFill="1" applyBorder="1" applyAlignment="1">
      <alignment horizontal="center" vertical="center" wrapText="1"/>
      <protection locked="0"/>
    </xf>
    <xf numFmtId="14" fontId="21" fillId="0" borderId="0" xfId="8" applyNumberFormat="1" applyFont="1" applyFill="1" applyBorder="1" applyAlignment="1">
      <alignment horizontal="center" vertical="center" wrapText="1"/>
      <protection locked="0"/>
    </xf>
    <xf numFmtId="0" fontId="21" fillId="0" borderId="1" xfId="8" applyFont="1" applyFill="1" applyBorder="1" applyAlignment="1">
      <alignment horizontal="center" vertical="center" wrapText="1"/>
      <protection locked="0"/>
    </xf>
    <xf numFmtId="0" fontId="21" fillId="0" borderId="0" xfId="8" applyFont="1" applyFill="1" applyBorder="1" applyAlignment="1">
      <alignment horizontal="center" vertical="center" wrapText="1"/>
      <protection locked="0"/>
    </xf>
    <xf numFmtId="0" fontId="30" fillId="0" borderId="0" xfId="16" applyFont="1" applyBorder="1"/>
    <xf numFmtId="167" fontId="30" fillId="0" borderId="0" xfId="17" applyNumberFormat="1" applyFont="1" applyFill="1" applyBorder="1" applyAlignment="1" applyProtection="1">
      <alignment horizontal="right" indent="4"/>
      <protection locked="0"/>
    </xf>
    <xf numFmtId="167" fontId="30" fillId="0" borderId="0" xfId="16" applyNumberFormat="1" applyFont="1" applyFill="1" applyBorder="1" applyAlignment="1" applyProtection="1">
      <alignment horizontal="right" indent="4"/>
      <protection locked="0"/>
    </xf>
    <xf numFmtId="167" fontId="12" fillId="0" borderId="0" xfId="16" applyNumberFormat="1" applyFont="1" applyFill="1" applyBorder="1" applyAlignment="1" applyProtection="1">
      <alignment horizontal="right" indent="4"/>
      <protection locked="0"/>
    </xf>
    <xf numFmtId="0" fontId="31" fillId="0" borderId="0" xfId="16" applyFont="1" applyBorder="1" applyAlignment="1">
      <alignment horizontal="left" indent="2"/>
    </xf>
    <xf numFmtId="167" fontId="31" fillId="0" borderId="0" xfId="17" applyNumberFormat="1" applyFont="1" applyFill="1" applyBorder="1" applyAlignment="1" applyProtection="1">
      <alignment horizontal="right" indent="4"/>
      <protection locked="0"/>
    </xf>
    <xf numFmtId="0" fontId="31" fillId="0" borderId="0" xfId="16" applyFont="1"/>
    <xf numFmtId="167" fontId="21" fillId="0" borderId="0" xfId="17" applyNumberFormat="1" applyFont="1" applyFill="1" applyBorder="1" applyAlignment="1" applyProtection="1">
      <alignment horizontal="right" indent="4"/>
      <protection locked="0"/>
    </xf>
    <xf numFmtId="0" fontId="31" fillId="0" borderId="0" xfId="16" applyFont="1" applyBorder="1" applyAlignment="1">
      <alignment horizontal="left" indent="1"/>
    </xf>
    <xf numFmtId="167" fontId="31" fillId="0" borderId="0" xfId="16" applyNumberFormat="1" applyFont="1" applyFill="1" applyBorder="1" applyAlignment="1" applyProtection="1">
      <alignment horizontal="right" indent="4"/>
      <protection locked="0"/>
    </xf>
    <xf numFmtId="167" fontId="21" fillId="0" borderId="0" xfId="16" applyNumberFormat="1" applyFont="1" applyFill="1" applyBorder="1" applyAlignment="1" applyProtection="1">
      <alignment horizontal="right" indent="4"/>
      <protection locked="0"/>
    </xf>
    <xf numFmtId="0" fontId="22" fillId="0" borderId="0" xfId="26"/>
    <xf numFmtId="0" fontId="21" fillId="0" borderId="0" xfId="6" applyFont="1"/>
    <xf numFmtId="165" fontId="21" fillId="0" borderId="0" xfId="26" applyNumberFormat="1" applyFont="1" applyAlignment="1">
      <alignment horizontal="right" indent="1"/>
    </xf>
    <xf numFmtId="1" fontId="21" fillId="0" borderId="0" xfId="26" applyNumberFormat="1" applyFont="1" applyAlignment="1">
      <alignment horizontal="right"/>
    </xf>
    <xf numFmtId="0" fontId="21" fillId="0" borderId="0" xfId="6" applyFont="1" applyAlignment="1">
      <alignment horizontal="left" indent="1"/>
    </xf>
    <xf numFmtId="165" fontId="21" fillId="0" borderId="0" xfId="26" applyNumberFormat="1" applyFont="1" applyAlignment="1">
      <alignment horizontal="right"/>
    </xf>
    <xf numFmtId="0" fontId="25" fillId="0" borderId="0" xfId="27" applyFont="1"/>
    <xf numFmtId="165" fontId="22" fillId="0" borderId="0" xfId="26" applyNumberFormat="1"/>
    <xf numFmtId="165" fontId="39" fillId="0" borderId="0" xfId="28" applyNumberFormat="1" applyFont="1" applyAlignment="1">
      <alignment horizontal="right" indent="1"/>
    </xf>
    <xf numFmtId="1" fontId="21" fillId="0" borderId="0" xfId="28" applyNumberFormat="1" applyAlignment="1">
      <alignment horizontal="right"/>
    </xf>
    <xf numFmtId="0" fontId="21" fillId="0" borderId="0" xfId="29" applyFont="1" applyAlignment="1">
      <alignment horizontal="left" indent="1"/>
    </xf>
    <xf numFmtId="0" fontId="21" fillId="0" borderId="0" xfId="27" applyFont="1"/>
    <xf numFmtId="165" fontId="21" fillId="0" borderId="0" xfId="28" applyNumberFormat="1" applyAlignment="1">
      <alignment horizontal="right"/>
    </xf>
    <xf numFmtId="1" fontId="22" fillId="0" borderId="0" xfId="26" applyNumberFormat="1"/>
    <xf numFmtId="165" fontId="40" fillId="0" borderId="0" xfId="28" applyNumberFormat="1" applyFont="1" applyAlignment="1">
      <alignment horizontal="right" indent="1"/>
    </xf>
    <xf numFmtId="1" fontId="40" fillId="0" borderId="0" xfId="28" applyNumberFormat="1" applyFont="1" applyAlignment="1">
      <alignment horizontal="right"/>
    </xf>
    <xf numFmtId="1" fontId="25" fillId="0" borderId="0" xfId="28" applyNumberFormat="1" applyFont="1" applyAlignment="1">
      <alignment horizontal="right"/>
    </xf>
    <xf numFmtId="0" fontId="25" fillId="0" borderId="0" xfId="27" applyFont="1" applyAlignment="1">
      <alignment horizontal="left"/>
    </xf>
    <xf numFmtId="165" fontId="21" fillId="0" borderId="0" xfId="28" applyNumberFormat="1" applyAlignment="1">
      <alignment horizontal="right" indent="1"/>
    </xf>
    <xf numFmtId="0" fontId="21" fillId="0" borderId="0" xfId="27" applyFont="1" applyAlignment="1">
      <alignment wrapText="1"/>
    </xf>
    <xf numFmtId="0" fontId="21" fillId="0" borderId="0" xfId="27" applyFont="1" applyAlignment="1">
      <alignment horizontal="left" wrapText="1"/>
    </xf>
    <xf numFmtId="0" fontId="21" fillId="0" borderId="0" xfId="27" applyFont="1" applyAlignment="1">
      <alignment horizontal="left"/>
    </xf>
    <xf numFmtId="165" fontId="12" fillId="0" borderId="0" xfId="28" applyNumberFormat="1" applyFont="1" applyAlignment="1">
      <alignment horizontal="right" indent="1"/>
    </xf>
    <xf numFmtId="0" fontId="12" fillId="0" borderId="0" xfId="27" applyFont="1"/>
    <xf numFmtId="0" fontId="12" fillId="0" borderId="0" xfId="27" applyFont="1" applyAlignment="1">
      <alignment horizontal="left"/>
    </xf>
    <xf numFmtId="0" fontId="7" fillId="0" borderId="0" xfId="7" applyFont="1" applyAlignment="1">
      <alignment horizontal="center" vertical="center" wrapText="1"/>
    </xf>
    <xf numFmtId="0" fontId="21" fillId="0" borderId="0" xfId="26" applyFont="1"/>
    <xf numFmtId="0" fontId="7" fillId="0" borderId="0" xfId="26" applyFont="1" applyAlignment="1">
      <alignment horizontal="center" vertical="center" wrapText="1"/>
    </xf>
    <xf numFmtId="0" fontId="7" fillId="0" borderId="2" xfId="26" applyFont="1" applyBorder="1" applyAlignment="1">
      <alignment horizontal="center" vertical="center" wrapText="1"/>
    </xf>
    <xf numFmtId="0" fontId="21" fillId="0" borderId="2" xfId="26" applyFont="1" applyBorder="1"/>
    <xf numFmtId="0" fontId="9" fillId="0" borderId="1" xfId="26" applyFont="1" applyBorder="1" applyAlignment="1">
      <alignment horizontal="right"/>
    </xf>
    <xf numFmtId="0" fontId="7" fillId="0" borderId="0" xfId="26" applyFont="1"/>
    <xf numFmtId="0" fontId="41" fillId="0" borderId="0" xfId="30" applyFont="1"/>
    <xf numFmtId="0" fontId="6" fillId="0" borderId="0" xfId="31" applyFont="1" applyAlignment="1">
      <alignment horizontal="left"/>
    </xf>
    <xf numFmtId="0" fontId="23" fillId="0" borderId="0" xfId="26" applyFont="1"/>
    <xf numFmtId="165" fontId="21" fillId="0" borderId="0" xfId="26" applyNumberFormat="1" applyFont="1" applyAlignment="1">
      <alignment horizontal="right" indent="2"/>
    </xf>
    <xf numFmtId="1" fontId="21" fillId="0" borderId="0" xfId="26" applyNumberFormat="1" applyFont="1" applyAlignment="1">
      <alignment horizontal="right" indent="1"/>
    </xf>
    <xf numFmtId="165" fontId="39" fillId="0" borderId="0" xfId="28" applyNumberFormat="1" applyFont="1" applyAlignment="1">
      <alignment horizontal="right" indent="2"/>
    </xf>
    <xf numFmtId="1" fontId="39" fillId="0" borderId="0" xfId="28" applyNumberFormat="1" applyFont="1" applyAlignment="1">
      <alignment horizontal="right" indent="1"/>
    </xf>
    <xf numFmtId="1" fontId="21" fillId="0" borderId="0" xfId="28" applyNumberFormat="1" applyAlignment="1">
      <alignment horizontal="right" indent="1"/>
    </xf>
    <xf numFmtId="0" fontId="21" fillId="0" borderId="0" xfId="32" applyFont="1" applyAlignment="1">
      <alignment horizontal="left" indent="1"/>
    </xf>
    <xf numFmtId="165" fontId="40" fillId="0" borderId="0" xfId="28" applyNumberFormat="1" applyFont="1" applyAlignment="1">
      <alignment horizontal="right" indent="2"/>
    </xf>
    <xf numFmtId="1" fontId="40" fillId="0" borderId="0" xfId="28" applyNumberFormat="1" applyFont="1" applyAlignment="1">
      <alignment horizontal="right" indent="1"/>
    </xf>
    <xf numFmtId="1" fontId="25" fillId="0" borderId="0" xfId="28" applyNumberFormat="1" applyFont="1" applyAlignment="1">
      <alignment horizontal="right" indent="1"/>
    </xf>
    <xf numFmtId="0" fontId="21" fillId="0" borderId="0" xfId="27" applyFont="1" applyAlignment="1">
      <alignment horizontal="left" indent="1"/>
    </xf>
    <xf numFmtId="165" fontId="21" fillId="0" borderId="0" xfId="28" applyNumberFormat="1" applyAlignment="1">
      <alignment horizontal="right" indent="2"/>
    </xf>
    <xf numFmtId="0" fontId="42" fillId="0" borderId="0" xfId="27" applyFont="1"/>
    <xf numFmtId="165" fontId="12" fillId="0" borderId="0" xfId="28" applyNumberFormat="1" applyFont="1" applyAlignment="1">
      <alignment horizontal="right" indent="2"/>
    </xf>
    <xf numFmtId="1" fontId="12" fillId="0" borderId="0" xfId="28" applyNumberFormat="1" applyFont="1" applyAlignment="1">
      <alignment horizontal="right" indent="1"/>
    </xf>
    <xf numFmtId="0" fontId="7" fillId="0" borderId="1" xfId="26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4" fillId="0" borderId="0" xfId="33"/>
    <xf numFmtId="0" fontId="4" fillId="0" borderId="0" xfId="33" applyAlignment="1">
      <alignment horizontal="center"/>
    </xf>
    <xf numFmtId="0" fontId="21" fillId="0" borderId="0" xfId="34" applyAlignment="1">
      <alignment horizontal="center"/>
    </xf>
    <xf numFmtId="0" fontId="21" fillId="0" borderId="0" xfId="34"/>
    <xf numFmtId="168" fontId="21" fillId="0" borderId="0" xfId="35" applyNumberFormat="1" applyFont="1" applyFill="1"/>
    <xf numFmtId="0" fontId="21" fillId="0" borderId="0" xfId="36"/>
    <xf numFmtId="168" fontId="21" fillId="0" borderId="0" xfId="35" applyNumberFormat="1" applyFont="1"/>
    <xf numFmtId="165" fontId="21" fillId="0" borderId="0" xfId="37" applyNumberFormat="1" applyFont="1" applyAlignment="1">
      <alignment horizontal="right" indent="3"/>
    </xf>
    <xf numFmtId="1" fontId="4" fillId="0" borderId="0" xfId="33" applyNumberFormat="1"/>
    <xf numFmtId="165" fontId="43" fillId="0" borderId="0" xfId="39" applyNumberFormat="1"/>
    <xf numFmtId="0" fontId="45" fillId="0" borderId="0" xfId="15" applyFont="1"/>
    <xf numFmtId="0" fontId="30" fillId="0" borderId="0" xfId="15" applyFont="1"/>
    <xf numFmtId="0" fontId="31" fillId="0" borderId="0" xfId="15" applyFont="1"/>
    <xf numFmtId="0" fontId="31" fillId="0" borderId="2" xfId="15" applyFont="1" applyBorder="1"/>
    <xf numFmtId="0" fontId="47" fillId="0" borderId="0" xfId="40" applyFont="1" applyFill="1"/>
    <xf numFmtId="0" fontId="31" fillId="0" borderId="0" xfId="40" applyFont="1" applyFill="1"/>
    <xf numFmtId="0" fontId="50" fillId="0" borderId="0" xfId="40" applyFont="1" applyFill="1"/>
    <xf numFmtId="0" fontId="31" fillId="0" borderId="0" xfId="15" applyFont="1" applyFill="1"/>
    <xf numFmtId="0" fontId="52" fillId="0" borderId="0" xfId="40" applyFont="1" applyFill="1"/>
    <xf numFmtId="0" fontId="31" fillId="0" borderId="0" xfId="40" applyFont="1"/>
    <xf numFmtId="0" fontId="30" fillId="0" borderId="0" xfId="15" applyNumberFormat="1" applyFont="1" applyFill="1" applyBorder="1" applyAlignment="1">
      <alignment horizontal="right" indent="1"/>
    </xf>
    <xf numFmtId="0" fontId="47" fillId="0" borderId="0" xfId="40" applyFont="1"/>
    <xf numFmtId="0" fontId="50" fillId="0" borderId="0" xfId="40" applyFont="1"/>
    <xf numFmtId="0" fontId="37" fillId="0" borderId="0" xfId="15" applyFont="1"/>
    <xf numFmtId="0" fontId="21" fillId="0" borderId="0" xfId="42" applyFont="1" applyBorder="1"/>
    <xf numFmtId="0" fontId="21" fillId="0" borderId="0" xfId="42" applyFont="1" applyBorder="1" applyAlignment="1"/>
    <xf numFmtId="0" fontId="25" fillId="0" borderId="0" xfId="42" applyFont="1" applyBorder="1" applyAlignment="1"/>
    <xf numFmtId="0" fontId="12" fillId="0" borderId="0" xfId="42" applyFont="1" applyBorder="1" applyAlignment="1"/>
    <xf numFmtId="0" fontId="43" fillId="0" borderId="0" xfId="43"/>
    <xf numFmtId="0" fontId="47" fillId="0" borderId="1" xfId="43" applyFont="1" applyBorder="1" applyAlignment="1">
      <alignment horizontal="center" vertical="center" wrapText="1"/>
    </xf>
    <xf numFmtId="0" fontId="47" fillId="0" borderId="0" xfId="43" applyFont="1" applyBorder="1" applyAlignment="1">
      <alignment horizontal="center" vertical="center" wrapText="1"/>
    </xf>
    <xf numFmtId="0" fontId="47" fillId="0" borderId="2" xfId="43" applyFont="1" applyBorder="1" applyAlignment="1">
      <alignment horizontal="center" vertical="center" wrapText="1"/>
    </xf>
    <xf numFmtId="1" fontId="43" fillId="0" borderId="0" xfId="43" applyNumberFormat="1"/>
    <xf numFmtId="0" fontId="54" fillId="0" borderId="0" xfId="45" applyFont="1" applyFill="1" applyBorder="1" applyAlignment="1"/>
    <xf numFmtId="0" fontId="54" fillId="0" borderId="0" xfId="46" applyFont="1" applyFill="1" applyBorder="1" applyAlignment="1"/>
    <xf numFmtId="0" fontId="55" fillId="0" borderId="0" xfId="45" applyFont="1" applyFill="1" applyBorder="1" applyAlignment="1"/>
    <xf numFmtId="0" fontId="21" fillId="0" borderId="0" xfId="45" applyFont="1" applyFill="1" applyBorder="1"/>
    <xf numFmtId="0" fontId="42" fillId="0" borderId="0" xfId="45" applyFont="1" applyFill="1" applyBorder="1"/>
    <xf numFmtId="0" fontId="21" fillId="0" borderId="0" xfId="46" applyFont="1" applyFill="1" applyBorder="1"/>
    <xf numFmtId="0" fontId="12" fillId="0" borderId="0" xfId="45" applyFont="1" applyFill="1" applyBorder="1"/>
    <xf numFmtId="0" fontId="21" fillId="0" borderId="0" xfId="45" applyFont="1" applyFill="1" applyBorder="1" applyAlignment="1">
      <alignment vertical="center"/>
    </xf>
    <xf numFmtId="0" fontId="22" fillId="0" borderId="0" xfId="45" applyFont="1" applyFill="1" applyBorder="1" applyAlignment="1"/>
    <xf numFmtId="0" fontId="22" fillId="0" borderId="0" xfId="46" applyFont="1" applyFill="1" applyBorder="1" applyAlignment="1"/>
    <xf numFmtId="1" fontId="60" fillId="0" borderId="0" xfId="50" applyNumberFormat="1" applyFont="1" applyFill="1" applyBorder="1" applyAlignment="1"/>
    <xf numFmtId="0" fontId="35" fillId="0" borderId="0" xfId="45" applyFont="1" applyFill="1" applyBorder="1" applyAlignment="1"/>
    <xf numFmtId="1" fontId="61" fillId="0" borderId="0" xfId="50" applyNumberFormat="1" applyFont="1" applyFill="1" applyBorder="1" applyAlignment="1"/>
    <xf numFmtId="0" fontId="59" fillId="0" borderId="0" xfId="45" applyFont="1" applyFill="1" applyBorder="1" applyAlignment="1"/>
    <xf numFmtId="1" fontId="62" fillId="0" borderId="0" xfId="50" applyNumberFormat="1" applyFont="1" applyFill="1" applyBorder="1" applyAlignment="1"/>
    <xf numFmtId="165" fontId="12" fillId="0" borderId="0" xfId="45" applyNumberFormat="1" applyFont="1" applyFill="1" applyBorder="1"/>
    <xf numFmtId="0" fontId="65" fillId="0" borderId="0" xfId="26" applyFont="1"/>
    <xf numFmtId="0" fontId="4" fillId="0" borderId="0" xfId="52" applyFill="1"/>
    <xf numFmtId="0" fontId="54" fillId="0" borderId="0" xfId="53" applyFont="1" applyFill="1" applyBorder="1"/>
    <xf numFmtId="0" fontId="28" fillId="0" borderId="0" xfId="54" applyFill="1"/>
    <xf numFmtId="0" fontId="66" fillId="0" borderId="0" xfId="53" applyFont="1" applyFill="1" applyBorder="1"/>
    <xf numFmtId="0" fontId="67" fillId="0" borderId="0" xfId="53" applyFont="1" applyFill="1" applyBorder="1"/>
    <xf numFmtId="165" fontId="4" fillId="0" borderId="0" xfId="52" applyNumberFormat="1" applyFill="1"/>
    <xf numFmtId="165" fontId="21" fillId="0" borderId="0" xfId="15" applyNumberFormat="1" applyFont="1" applyBorder="1" applyAlignment="1">
      <alignment horizontal="right" indent="1"/>
    </xf>
    <xf numFmtId="0" fontId="21" fillId="0" borderId="0" xfId="55" applyNumberFormat="1" applyFont="1" applyFill="1" applyBorder="1" applyAlignment="1">
      <alignment horizontal="left" indent="1"/>
    </xf>
    <xf numFmtId="0" fontId="12" fillId="0" borderId="0" xfId="55" applyNumberFormat="1" applyFont="1" applyFill="1" applyBorder="1" applyAlignment="1"/>
    <xf numFmtId="0" fontId="12" fillId="0" borderId="0" xfId="55" applyNumberFormat="1" applyFont="1" applyFill="1" applyBorder="1" applyAlignment="1">
      <alignment horizontal="left"/>
    </xf>
    <xf numFmtId="0" fontId="12" fillId="0" borderId="0" xfId="55" applyNumberFormat="1" applyFont="1" applyFill="1" applyBorder="1" applyAlignment="1">
      <alignment wrapText="1"/>
    </xf>
    <xf numFmtId="0" fontId="21" fillId="0" borderId="0" xfId="55" applyNumberFormat="1" applyFont="1" applyFill="1" applyBorder="1" applyAlignment="1">
      <alignment horizontal="left"/>
    </xf>
    <xf numFmtId="0" fontId="63" fillId="0" borderId="0" xfId="55" applyNumberFormat="1" applyFont="1" applyFill="1" applyBorder="1" applyAlignment="1"/>
    <xf numFmtId="0" fontId="63" fillId="0" borderId="0" xfId="55" applyNumberFormat="1" applyFont="1" applyFill="1" applyBorder="1" applyAlignment="1">
      <alignment horizontal="left"/>
    </xf>
    <xf numFmtId="0" fontId="7" fillId="0" borderId="0" xfId="42" applyFont="1" applyFill="1" applyBorder="1" applyAlignment="1">
      <alignment horizontal="center" vertical="top" wrapText="1"/>
    </xf>
    <xf numFmtId="1" fontId="7" fillId="0" borderId="0" xfId="46" applyNumberFormat="1" applyFont="1" applyFill="1" applyBorder="1" applyAlignment="1">
      <alignment horizontal="center" vertical="top" wrapText="1"/>
    </xf>
    <xf numFmtId="0" fontId="7" fillId="0" borderId="0" xfId="53" applyFont="1" applyFill="1" applyBorder="1" applyAlignment="1">
      <alignment horizontal="center" vertical="top" wrapText="1"/>
    </xf>
    <xf numFmtId="0" fontId="21" fillId="0" borderId="0" xfId="53" applyFont="1" applyFill="1" applyBorder="1" applyAlignment="1">
      <alignment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4" fillId="0" borderId="1" xfId="52" applyFill="1" applyBorder="1"/>
    <xf numFmtId="0" fontId="7" fillId="0" borderId="0" xfId="7" applyFont="1" applyFill="1" applyBorder="1" applyAlignment="1">
      <alignment horizontal="center" vertical="center" wrapText="1"/>
    </xf>
    <xf numFmtId="0" fontId="47" fillId="0" borderId="0" xfId="15" applyFont="1" applyFill="1" applyBorder="1" applyAlignment="1">
      <alignment horizontal="center" vertical="center" wrapText="1"/>
    </xf>
    <xf numFmtId="0" fontId="47" fillId="0" borderId="2" xfId="15" applyFont="1" applyFill="1" applyBorder="1" applyAlignment="1">
      <alignment horizontal="center" vertical="center" wrapText="1"/>
    </xf>
    <xf numFmtId="0" fontId="21" fillId="0" borderId="2" xfId="53" applyFont="1" applyFill="1" applyBorder="1" applyAlignment="1">
      <alignment vertical="center" wrapText="1"/>
    </xf>
    <xf numFmtId="0" fontId="25" fillId="0" borderId="0" xfId="53" applyNumberFormat="1" applyFont="1" applyFill="1" applyBorder="1" applyAlignment="1">
      <alignment horizontal="right"/>
    </xf>
    <xf numFmtId="0" fontId="21" fillId="0" borderId="0" xfId="53" applyFont="1" applyFill="1" applyBorder="1" applyAlignment="1">
      <alignment horizontal="center"/>
    </xf>
    <xf numFmtId="0" fontId="68" fillId="0" borderId="0" xfId="53" applyFont="1" applyFill="1" applyBorder="1" applyAlignment="1"/>
    <xf numFmtId="0" fontId="6" fillId="0" borderId="0" xfId="57" applyNumberFormat="1" applyFont="1" applyFill="1" applyBorder="1" applyAlignment="1"/>
    <xf numFmtId="0" fontId="22" fillId="0" borderId="0" xfId="57" applyFont="1" applyFill="1"/>
    <xf numFmtId="0" fontId="61" fillId="0" borderId="0" xfId="58" applyFont="1" applyFill="1" applyBorder="1"/>
    <xf numFmtId="165" fontId="21" fillId="0" borderId="0" xfId="58" applyNumberFormat="1" applyFont="1" applyFill="1" applyBorder="1"/>
    <xf numFmtId="165" fontId="21" fillId="0" borderId="0" xfId="15" applyNumberFormat="1" applyFont="1" applyBorder="1" applyAlignment="1">
      <alignment horizontal="right" indent="2"/>
    </xf>
    <xf numFmtId="165" fontId="25" fillId="0" borderId="0" xfId="55" applyNumberFormat="1" applyFont="1" applyFill="1" applyBorder="1" applyAlignment="1">
      <alignment horizontal="center"/>
    </xf>
    <xf numFmtId="0" fontId="25" fillId="0" borderId="0" xfId="57" applyNumberFormat="1" applyFont="1" applyFill="1" applyBorder="1" applyAlignment="1">
      <alignment horizontal="center" wrapText="1"/>
    </xf>
    <xf numFmtId="0" fontId="21" fillId="0" borderId="0" xfId="26" applyFont="1" applyFill="1" applyBorder="1"/>
    <xf numFmtId="0" fontId="7" fillId="0" borderId="0" xfId="26" applyFont="1" applyFill="1" applyBorder="1" applyAlignment="1">
      <alignment horizontal="center" vertical="center" wrapText="1"/>
    </xf>
    <xf numFmtId="0" fontId="7" fillId="0" borderId="2" xfId="26" applyNumberFormat="1" applyFont="1" applyFill="1" applyBorder="1" applyAlignment="1">
      <alignment horizontal="center" vertical="center" wrapText="1"/>
    </xf>
    <xf numFmtId="0" fontId="21" fillId="0" borderId="2" xfId="26" applyFont="1" applyFill="1" applyBorder="1"/>
    <xf numFmtId="0" fontId="18" fillId="0" borderId="0" xfId="57" applyFont="1" applyFill="1" applyBorder="1" applyAlignment="1">
      <alignment vertical="center"/>
    </xf>
    <xf numFmtId="0" fontId="12" fillId="0" borderId="0" xfId="59" applyNumberFormat="1" applyFont="1" applyFill="1" applyBorder="1"/>
    <xf numFmtId="0" fontId="4" fillId="0" borderId="0" xfId="52"/>
    <xf numFmtId="0" fontId="54" fillId="0" borderId="0" xfId="53" applyFont="1" applyBorder="1"/>
    <xf numFmtId="0" fontId="28" fillId="0" borderId="0" xfId="54"/>
    <xf numFmtId="0" fontId="66" fillId="0" borderId="0" xfId="53" applyFont="1" applyBorder="1"/>
    <xf numFmtId="0" fontId="67" fillId="0" borderId="0" xfId="53" applyFont="1" applyBorder="1"/>
    <xf numFmtId="165" fontId="4" fillId="0" borderId="0" xfId="52" applyNumberFormat="1"/>
    <xf numFmtId="0" fontId="12" fillId="0" borderId="0" xfId="59" applyNumberFormat="1" applyFont="1" applyBorder="1"/>
    <xf numFmtId="0" fontId="7" fillId="0" borderId="0" xfId="53" applyFont="1" applyBorder="1" applyAlignment="1">
      <alignment horizontal="center" vertical="top" wrapText="1"/>
    </xf>
    <xf numFmtId="0" fontId="21" fillId="0" borderId="0" xfId="53" applyFont="1" applyBorder="1" applyAlignment="1">
      <alignment vertical="center" wrapText="1"/>
    </xf>
    <xf numFmtId="0" fontId="7" fillId="0" borderId="0" xfId="26" applyFont="1" applyBorder="1" applyAlignment="1">
      <alignment horizontal="center" vertical="center" wrapText="1"/>
    </xf>
    <xf numFmtId="0" fontId="7" fillId="0" borderId="2" xfId="26" applyNumberFormat="1" applyFont="1" applyBorder="1" applyAlignment="1">
      <alignment horizontal="center" vertical="center" wrapText="1"/>
    </xf>
    <xf numFmtId="0" fontId="21" fillId="0" borderId="2" xfId="53" applyFont="1" applyBorder="1" applyAlignment="1">
      <alignment vertical="center" wrapText="1"/>
    </xf>
    <xf numFmtId="0" fontId="25" fillId="0" borderId="0" xfId="53" applyNumberFormat="1" applyFont="1" applyBorder="1" applyAlignment="1">
      <alignment horizontal="right"/>
    </xf>
    <xf numFmtId="0" fontId="21" fillId="0" borderId="0" xfId="53" applyFont="1" applyBorder="1" applyAlignment="1">
      <alignment horizontal="center"/>
    </xf>
    <xf numFmtId="0" fontId="68" fillId="0" borderId="0" xfId="53" applyFont="1" applyBorder="1" applyAlignment="1"/>
    <xf numFmtId="0" fontId="21" fillId="0" borderId="0" xfId="62" applyFont="1" applyFill="1" applyBorder="1" applyAlignment="1">
      <alignment horizontal="center" vertical="center"/>
    </xf>
    <xf numFmtId="165" fontId="21" fillId="0" borderId="0" xfId="62" applyNumberFormat="1" applyFont="1" applyFill="1" applyBorder="1" applyAlignment="1">
      <alignment horizontal="center" vertical="center"/>
    </xf>
    <xf numFmtId="165" fontId="21" fillId="0" borderId="0" xfId="62" applyNumberFormat="1" applyFont="1" applyFill="1" applyBorder="1" applyAlignment="1">
      <alignment horizontal="right" vertical="center"/>
    </xf>
    <xf numFmtId="0" fontId="21" fillId="0" borderId="0" xfId="62" applyFont="1" applyFill="1" applyBorder="1" applyAlignment="1">
      <alignment horizontal="left" vertical="center"/>
    </xf>
    <xf numFmtId="165" fontId="21" fillId="0" borderId="0" xfId="62" applyNumberFormat="1" applyFont="1" applyFill="1" applyBorder="1" applyAlignment="1"/>
    <xf numFmtId="0" fontId="21" fillId="0" borderId="0" xfId="62" applyFont="1" applyFill="1" applyBorder="1" applyAlignment="1"/>
    <xf numFmtId="2" fontId="21" fillId="0" borderId="0" xfId="62" applyNumberFormat="1" applyFont="1" applyFill="1" applyBorder="1" applyAlignment="1">
      <alignment horizontal="center" vertical="center"/>
    </xf>
    <xf numFmtId="0" fontId="42" fillId="0" borderId="0" xfId="62" applyFont="1" applyFill="1" applyBorder="1" applyAlignment="1">
      <alignment horizontal="left"/>
    </xf>
    <xf numFmtId="172" fontId="21" fillId="0" borderId="0" xfId="62" applyNumberFormat="1" applyFont="1" applyFill="1" applyBorder="1" applyAlignment="1">
      <alignment horizontal="center" vertical="center"/>
    </xf>
    <xf numFmtId="165" fontId="12" fillId="0" borderId="0" xfId="62" applyNumberFormat="1" applyFont="1" applyFill="1" applyBorder="1" applyAlignment="1">
      <alignment horizontal="right" vertical="center"/>
    </xf>
    <xf numFmtId="165" fontId="12" fillId="0" borderId="0" xfId="62" applyNumberFormat="1" applyFont="1" applyFill="1" applyBorder="1" applyAlignment="1"/>
    <xf numFmtId="0" fontId="12" fillId="0" borderId="0" xfId="62" applyFont="1" applyFill="1" applyBorder="1" applyAlignment="1"/>
    <xf numFmtId="0" fontId="21" fillId="0" borderId="0" xfId="62" applyFont="1" applyFill="1" applyBorder="1" applyAlignment="1">
      <alignment horizontal="center" vertical="center" wrapText="1"/>
    </xf>
    <xf numFmtId="0" fontId="21" fillId="0" borderId="3" xfId="62" applyFont="1" applyFill="1" applyBorder="1" applyAlignment="1">
      <alignment horizontal="center" vertical="center" wrapText="1"/>
    </xf>
    <xf numFmtId="0" fontId="21" fillId="0" borderId="2" xfId="62" applyFont="1" applyFill="1" applyBorder="1" applyAlignment="1">
      <alignment horizontal="center" vertical="center"/>
    </xf>
    <xf numFmtId="0" fontId="6" fillId="0" borderId="0" xfId="63" applyFont="1" applyFill="1" applyBorder="1" applyAlignment="1"/>
    <xf numFmtId="165" fontId="21" fillId="0" borderId="0" xfId="62" applyNumberFormat="1" applyFont="1" applyFill="1" applyBorder="1" applyAlignment="1">
      <alignment horizontal="right"/>
    </xf>
    <xf numFmtId="0" fontId="21" fillId="0" borderId="0" xfId="62" applyFont="1" applyFill="1" applyBorder="1" applyAlignment="1">
      <alignment horizontal="left" indent="1"/>
    </xf>
    <xf numFmtId="0" fontId="12" fillId="0" borderId="0" xfId="62" applyFont="1" applyFill="1" applyBorder="1" applyAlignment="1">
      <alignment horizontal="center" vertical="center"/>
    </xf>
    <xf numFmtId="1" fontId="12" fillId="0" borderId="0" xfId="64" applyNumberFormat="1" applyFont="1" applyBorder="1" applyAlignment="1">
      <alignment horizontal="right" indent="1"/>
    </xf>
    <xf numFmtId="165" fontId="12" fillId="0" borderId="0" xfId="62" applyNumberFormat="1" applyFont="1" applyFill="1" applyBorder="1" applyAlignment="1">
      <alignment horizontal="center" vertical="center"/>
    </xf>
    <xf numFmtId="165" fontId="63" fillId="0" borderId="0" xfId="62" applyNumberFormat="1" applyFont="1" applyFill="1" applyBorder="1" applyAlignment="1"/>
    <xf numFmtId="0" fontId="12" fillId="0" borderId="0" xfId="62" applyFont="1" applyFill="1" applyBorder="1" applyAlignment="1">
      <alignment wrapText="1"/>
    </xf>
    <xf numFmtId="165" fontId="42" fillId="0" borderId="0" xfId="62" applyNumberFormat="1" applyFont="1" applyFill="1" applyBorder="1" applyAlignment="1"/>
    <xf numFmtId="0" fontId="42" fillId="0" borderId="0" xfId="62" applyFont="1" applyFill="1" applyBorder="1" applyAlignment="1"/>
    <xf numFmtId="165" fontId="12" fillId="0" borderId="0" xfId="62" applyNumberFormat="1" applyFont="1" applyFill="1" applyBorder="1" applyAlignment="1">
      <alignment wrapText="1"/>
    </xf>
    <xf numFmtId="165" fontId="32" fillId="0" borderId="0" xfId="62" applyNumberFormat="1" applyFont="1" applyFill="1" applyBorder="1" applyAlignment="1"/>
    <xf numFmtId="165" fontId="42" fillId="0" borderId="0" xfId="62" applyNumberFormat="1" applyFont="1" applyFill="1" applyBorder="1" applyAlignment="1">
      <alignment horizontal="left"/>
    </xf>
    <xf numFmtId="0" fontId="21" fillId="0" borderId="1" xfId="62" applyFont="1" applyFill="1" applyBorder="1" applyAlignment="1">
      <alignment horizontal="center" vertical="center" wrapText="1"/>
    </xf>
    <xf numFmtId="0" fontId="31" fillId="0" borderId="0" xfId="43" applyFont="1" applyBorder="1" applyAlignment="1">
      <alignment horizontal="center" vertical="center" wrapText="1"/>
    </xf>
    <xf numFmtId="0" fontId="31" fillId="0" borderId="2" xfId="43" applyFont="1" applyBorder="1" applyAlignment="1">
      <alignment horizontal="center" vertical="center" wrapText="1"/>
    </xf>
    <xf numFmtId="0" fontId="39" fillId="0" borderId="0" xfId="65" applyFont="1"/>
    <xf numFmtId="2" fontId="39" fillId="0" borderId="0" xfId="65" applyNumberFormat="1" applyFont="1" applyAlignment="1">
      <alignment horizontal="right" indent="2"/>
    </xf>
    <xf numFmtId="0" fontId="39" fillId="0" borderId="0" xfId="65" applyFont="1" applyBorder="1" applyAlignment="1">
      <alignment horizontal="left" indent="2"/>
    </xf>
    <xf numFmtId="2" fontId="64" fillId="0" borderId="0" xfId="65" applyNumberFormat="1" applyFont="1" applyAlignment="1">
      <alignment horizontal="right" indent="2"/>
    </xf>
    <xf numFmtId="0" fontId="64" fillId="0" borderId="0" xfId="65" applyFont="1"/>
    <xf numFmtId="0" fontId="64" fillId="0" borderId="0" xfId="65" applyFont="1" applyAlignment="1">
      <alignment horizontal="center"/>
    </xf>
    <xf numFmtId="0" fontId="39" fillId="0" borderId="0" xfId="65" applyFont="1" applyBorder="1"/>
    <xf numFmtId="0" fontId="39" fillId="0" borderId="2" xfId="65" applyFont="1" applyBorder="1"/>
    <xf numFmtId="0" fontId="25" fillId="0" borderId="1" xfId="66" applyNumberFormat="1" applyFont="1" applyBorder="1" applyAlignment="1">
      <alignment horizontal="right"/>
    </xf>
    <xf numFmtId="0" fontId="70" fillId="0" borderId="0" xfId="65" applyFont="1"/>
    <xf numFmtId="0" fontId="4" fillId="0" borderId="0" xfId="15"/>
    <xf numFmtId="0" fontId="51" fillId="0" borderId="1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71" fillId="0" borderId="0" xfId="15" applyFont="1"/>
    <xf numFmtId="0" fontId="21" fillId="0" borderId="0" xfId="63" applyFont="1" applyFill="1" applyAlignment="1">
      <alignment horizontal="center" vertical="center" wrapText="1"/>
    </xf>
    <xf numFmtId="0" fontId="7" fillId="0" borderId="1" xfId="68" applyNumberFormat="1" applyFont="1" applyBorder="1" applyAlignment="1">
      <alignment horizontal="center" vertical="center"/>
    </xf>
    <xf numFmtId="0" fontId="7" fillId="0" borderId="0" xfId="68" applyNumberFormat="1" applyFont="1" applyBorder="1" applyAlignment="1">
      <alignment horizontal="center" vertical="center"/>
    </xf>
    <xf numFmtId="0" fontId="21" fillId="0" borderId="0" xfId="63" applyFont="1" applyFill="1"/>
    <xf numFmtId="0" fontId="21" fillId="0" borderId="0" xfId="63" applyFont="1" applyFill="1" applyBorder="1"/>
    <xf numFmtId="0" fontId="25" fillId="0" borderId="0" xfId="68" applyFont="1" applyBorder="1" applyAlignment="1">
      <alignment horizontal="right"/>
    </xf>
    <xf numFmtId="0" fontId="67" fillId="0" borderId="0" xfId="69" applyFont="1" applyFill="1"/>
    <xf numFmtId="0" fontId="67" fillId="0" borderId="0" xfId="69" applyFont="1" applyFill="1" applyBorder="1"/>
    <xf numFmtId="4" fontId="67" fillId="0" borderId="0" xfId="69" applyNumberFormat="1" applyFont="1" applyFill="1"/>
    <xf numFmtId="0" fontId="67" fillId="0" borderId="0" xfId="69" applyFont="1" applyFill="1" applyAlignment="1">
      <alignment horizontal="left"/>
    </xf>
    <xf numFmtId="4" fontId="67" fillId="0" borderId="0" xfId="69" applyNumberFormat="1" applyFont="1"/>
    <xf numFmtId="0" fontId="67" fillId="0" borderId="0" xfId="69" applyFont="1" applyAlignment="1">
      <alignment horizontal="left"/>
    </xf>
    <xf numFmtId="0" fontId="67" fillId="0" borderId="0" xfId="69" applyFont="1"/>
    <xf numFmtId="0" fontId="72" fillId="0" borderId="0" xfId="69" applyFont="1" applyFill="1"/>
    <xf numFmtId="0" fontId="72" fillId="0" borderId="0" xfId="69" applyFont="1" applyFill="1" applyBorder="1"/>
    <xf numFmtId="0" fontId="22" fillId="0" borderId="0" xfId="70"/>
    <xf numFmtId="2" fontId="65" fillId="0" borderId="0" xfId="70" applyNumberFormat="1" applyFont="1"/>
    <xf numFmtId="0" fontId="65" fillId="0" borderId="0" xfId="70" applyFont="1"/>
    <xf numFmtId="0" fontId="22" fillId="0" borderId="0" xfId="71" applyFont="1"/>
    <xf numFmtId="0" fontId="65" fillId="0" borderId="0" xfId="71" applyFont="1"/>
    <xf numFmtId="0" fontId="18" fillId="0" borderId="0" xfId="72" applyFont="1"/>
    <xf numFmtId="0" fontId="21" fillId="0" borderId="0" xfId="72" applyFont="1"/>
    <xf numFmtId="2" fontId="8" fillId="0" borderId="0" xfId="73" applyNumberFormat="1" applyFont="1" applyBorder="1" applyAlignment="1">
      <alignment horizontal="right"/>
    </xf>
    <xf numFmtId="0" fontId="73" fillId="0" borderId="0" xfId="68" applyFont="1" applyBorder="1" applyAlignment="1">
      <alignment horizontal="left"/>
    </xf>
    <xf numFmtId="2" fontId="18" fillId="0" borderId="0" xfId="72" applyNumberFormat="1" applyFont="1"/>
    <xf numFmtId="0" fontId="21" fillId="0" borderId="0" xfId="68" applyFont="1" applyBorder="1"/>
    <xf numFmtId="2" fontId="21" fillId="0" borderId="0" xfId="73" applyNumberFormat="1" applyFont="1" applyBorder="1" applyAlignment="1">
      <alignment horizontal="right" indent="1"/>
    </xf>
    <xf numFmtId="0" fontId="6" fillId="0" borderId="0" xfId="72" applyFont="1"/>
    <xf numFmtId="0" fontId="21" fillId="0" borderId="2" xfId="68" applyFont="1" applyBorder="1"/>
    <xf numFmtId="0" fontId="18" fillId="0" borderId="0" xfId="68" applyFont="1" applyBorder="1"/>
    <xf numFmtId="0" fontId="22" fillId="0" borderId="0" xfId="7"/>
    <xf numFmtId="0" fontId="29" fillId="0" borderId="0" xfId="7" applyFont="1"/>
    <xf numFmtId="2" fontId="8" fillId="0" borderId="0" xfId="7" applyNumberFormat="1" applyFont="1" applyBorder="1" applyAlignment="1">
      <alignment horizontal="right" wrapText="1"/>
    </xf>
    <xf numFmtId="0" fontId="8" fillId="0" borderId="0" xfId="7" applyFont="1" applyBorder="1"/>
    <xf numFmtId="2" fontId="7" fillId="0" borderId="0" xfId="7" applyNumberFormat="1" applyFont="1" applyBorder="1" applyAlignment="1">
      <alignment horizontal="right" wrapText="1"/>
    </xf>
    <xf numFmtId="0" fontId="7" fillId="0" borderId="0" xfId="7" applyFont="1" applyBorder="1" applyAlignment="1">
      <alignment horizontal="left" wrapText="1" indent="1"/>
    </xf>
    <xf numFmtId="0" fontId="21" fillId="0" borderId="0" xfId="7" applyFont="1"/>
    <xf numFmtId="0" fontId="7" fillId="0" borderId="0" xfId="7" applyFont="1" applyBorder="1" applyAlignment="1">
      <alignment horizontal="left" indent="1"/>
    </xf>
    <xf numFmtId="0" fontId="8" fillId="0" borderId="0" xfId="7" applyFont="1" applyBorder="1" applyAlignment="1">
      <alignment horizontal="left"/>
    </xf>
    <xf numFmtId="0" fontId="7" fillId="0" borderId="0" xfId="7" applyFont="1" applyBorder="1" applyAlignment="1">
      <alignment horizontal="left" wrapText="1" indent="2"/>
    </xf>
    <xf numFmtId="0" fontId="7" fillId="0" borderId="0" xfId="7" applyFont="1" applyBorder="1" applyAlignment="1">
      <alignment horizontal="left" indent="2"/>
    </xf>
    <xf numFmtId="1" fontId="22" fillId="0" borderId="0" xfId="7" applyNumberFormat="1"/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center"/>
    </xf>
    <xf numFmtId="0" fontId="61" fillId="0" borderId="0" xfId="7" applyFont="1" applyAlignment="1">
      <alignment horizontal="center" vertical="center" wrapText="1"/>
    </xf>
    <xf numFmtId="0" fontId="75" fillId="0" borderId="0" xfId="7" applyFont="1" applyBorder="1" applyAlignment="1">
      <alignment horizontal="center" vertical="center"/>
    </xf>
    <xf numFmtId="0" fontId="21" fillId="0" borderId="0" xfId="7" applyFont="1" applyBorder="1"/>
    <xf numFmtId="0" fontId="75" fillId="0" borderId="2" xfId="7" applyFont="1" applyBorder="1" applyAlignment="1">
      <alignment horizontal="center" vertical="center"/>
    </xf>
    <xf numFmtId="0" fontId="21" fillId="0" borderId="2" xfId="7" applyFont="1" applyBorder="1"/>
    <xf numFmtId="0" fontId="25" fillId="0" borderId="1" xfId="7" applyFont="1" applyBorder="1" applyAlignment="1">
      <alignment horizontal="right"/>
    </xf>
    <xf numFmtId="0" fontId="22" fillId="0" borderId="1" xfId="7" applyBorder="1"/>
    <xf numFmtId="0" fontId="21" fillId="0" borderId="1" xfId="7" applyFont="1" applyBorder="1"/>
    <xf numFmtId="0" fontId="6" fillId="0" borderId="0" xfId="7" applyFont="1" applyAlignment="1"/>
    <xf numFmtId="2" fontId="22" fillId="0" borderId="0" xfId="7" applyNumberFormat="1"/>
    <xf numFmtId="0" fontId="22" fillId="0" borderId="0" xfId="74" applyBorder="1"/>
    <xf numFmtId="0" fontId="22" fillId="0" borderId="0" xfId="74" applyFont="1" applyBorder="1"/>
    <xf numFmtId="165" fontId="22" fillId="0" borderId="0" xfId="74" applyNumberFormat="1" applyBorder="1"/>
    <xf numFmtId="165" fontId="22" fillId="0" borderId="0" xfId="74" applyNumberFormat="1" applyFont="1" applyBorder="1"/>
    <xf numFmtId="165" fontId="21" fillId="0" borderId="0" xfId="74" applyNumberFormat="1" applyFont="1" applyBorder="1" applyAlignment="1">
      <alignment horizontal="right" indent="4"/>
    </xf>
    <xf numFmtId="165" fontId="21" fillId="0" borderId="0" xfId="75" applyNumberFormat="1" applyFont="1" applyAlignment="1">
      <alignment horizontal="right" indent="2"/>
    </xf>
    <xf numFmtId="165" fontId="21" fillId="0" borderId="0" xfId="75" applyNumberFormat="1" applyFont="1" applyAlignment="1">
      <alignment horizontal="right" indent="3"/>
    </xf>
    <xf numFmtId="0" fontId="24" fillId="0" borderId="0" xfId="74" applyFont="1" applyBorder="1"/>
    <xf numFmtId="165" fontId="12" fillId="0" borderId="0" xfId="74" applyNumberFormat="1" applyFont="1" applyBorder="1" applyAlignment="1">
      <alignment horizontal="right" indent="4"/>
    </xf>
    <xf numFmtId="165" fontId="12" fillId="0" borderId="0" xfId="75" applyNumberFormat="1" applyFont="1" applyAlignment="1">
      <alignment horizontal="right" indent="2"/>
    </xf>
    <xf numFmtId="165" fontId="12" fillId="0" borderId="0" xfId="75" applyNumberFormat="1" applyFont="1" applyAlignment="1">
      <alignment horizontal="right" indent="3"/>
    </xf>
    <xf numFmtId="165" fontId="23" fillId="0" borderId="0" xfId="74" applyNumberFormat="1" applyFont="1" applyBorder="1"/>
    <xf numFmtId="0" fontId="21" fillId="0" borderId="0" xfId="74" applyFont="1" applyBorder="1"/>
    <xf numFmtId="0" fontId="12" fillId="0" borderId="0" xfId="74" applyFont="1" applyBorder="1"/>
    <xf numFmtId="173" fontId="12" fillId="0" borderId="0" xfId="76" applyNumberFormat="1" applyFont="1" applyBorder="1" applyAlignment="1"/>
    <xf numFmtId="174" fontId="12" fillId="0" borderId="0" xfId="76" applyNumberFormat="1" applyFont="1" applyBorder="1" applyAlignment="1"/>
    <xf numFmtId="173" fontId="42" fillId="0" borderId="0" xfId="76" applyNumberFormat="1" applyFont="1" applyBorder="1" applyAlignment="1"/>
    <xf numFmtId="0" fontId="24" fillId="0" borderId="0" xfId="74" applyFont="1" applyBorder="1" applyAlignment="1">
      <alignment horizontal="center"/>
    </xf>
    <xf numFmtId="0" fontId="61" fillId="0" borderId="0" xfId="74" applyFont="1" applyBorder="1"/>
    <xf numFmtId="0" fontId="21" fillId="0" borderId="1" xfId="74" applyNumberFormat="1" applyFont="1" applyBorder="1" applyAlignment="1">
      <alignment horizontal="center" vertical="center"/>
    </xf>
    <xf numFmtId="0" fontId="21" fillId="0" borderId="0" xfId="74" applyNumberFormat="1" applyFont="1" applyBorder="1" applyAlignment="1">
      <alignment horizontal="center" vertical="center"/>
    </xf>
    <xf numFmtId="0" fontId="21" fillId="0" borderId="2" xfId="74" applyNumberFormat="1" applyFont="1" applyBorder="1" applyAlignment="1">
      <alignment horizontal="center" vertical="center"/>
    </xf>
    <xf numFmtId="0" fontId="21" fillId="0" borderId="2" xfId="74" applyFont="1" applyBorder="1"/>
    <xf numFmtId="0" fontId="25" fillId="0" borderId="0" xfId="74" applyFont="1" applyBorder="1" applyAlignment="1">
      <alignment horizontal="right"/>
    </xf>
    <xf numFmtId="0" fontId="21" fillId="0" borderId="1" xfId="74" applyFont="1" applyBorder="1"/>
    <xf numFmtId="0" fontId="7" fillId="0" borderId="0" xfId="74" applyFont="1" applyBorder="1"/>
    <xf numFmtId="0" fontId="68" fillId="0" borderId="0" xfId="74" applyFont="1" applyBorder="1" applyAlignment="1">
      <alignment horizontal="left"/>
    </xf>
    <xf numFmtId="165" fontId="74" fillId="0" borderId="0" xfId="77" applyNumberFormat="1" applyFont="1" applyBorder="1" applyAlignment="1"/>
    <xf numFmtId="165" fontId="21" fillId="0" borderId="0" xfId="77" applyNumberFormat="1" applyFont="1" applyBorder="1" applyAlignment="1"/>
    <xf numFmtId="0" fontId="74" fillId="0" borderId="0" xfId="74" applyFont="1" applyBorder="1"/>
    <xf numFmtId="165" fontId="21" fillId="0" borderId="0" xfId="74" applyNumberFormat="1" applyFont="1" applyBorder="1"/>
    <xf numFmtId="0" fontId="74" fillId="0" borderId="0" xfId="74" applyFont="1" applyBorder="1" applyAlignment="1"/>
    <xf numFmtId="165" fontId="73" fillId="0" borderId="0" xfId="74" applyNumberFormat="1" applyFont="1" applyBorder="1" applyAlignment="1"/>
    <xf numFmtId="165" fontId="73" fillId="0" borderId="0" xfId="77" applyNumberFormat="1" applyFont="1" applyBorder="1" applyAlignment="1">
      <alignment horizontal="left"/>
    </xf>
    <xf numFmtId="0" fontId="12" fillId="0" borderId="0" xfId="77" applyFont="1" applyAlignment="1">
      <alignment horizontal="center"/>
    </xf>
    <xf numFmtId="0" fontId="74" fillId="0" borderId="0" xfId="74" applyFont="1" applyBorder="1" applyAlignment="1">
      <alignment horizontal="center" vertical="justify"/>
    </xf>
    <xf numFmtId="0" fontId="41" fillId="0" borderId="0" xfId="74" applyFont="1" applyBorder="1" applyAlignment="1"/>
    <xf numFmtId="0" fontId="41" fillId="0" borderId="0" xfId="77" applyFont="1" applyAlignment="1"/>
    <xf numFmtId="165" fontId="21" fillId="0" borderId="0" xfId="75" applyNumberFormat="1" applyFont="1" applyAlignment="1">
      <alignment horizontal="right" indent="5"/>
    </xf>
    <xf numFmtId="0" fontId="21" fillId="0" borderId="0" xfId="75" applyNumberFormat="1" applyFont="1" applyBorder="1" applyAlignment="1">
      <alignment horizontal="left"/>
    </xf>
    <xf numFmtId="0" fontId="21" fillId="0" borderId="0" xfId="75" applyNumberFormat="1" applyFont="1" applyBorder="1" applyAlignment="1"/>
    <xf numFmtId="165" fontId="21" fillId="0" borderId="0" xfId="75" applyNumberFormat="1" applyFont="1" applyBorder="1" applyAlignment="1">
      <alignment horizontal="right" indent="3"/>
    </xf>
    <xf numFmtId="0" fontId="12" fillId="0" borderId="0" xfId="75" applyNumberFormat="1" applyFont="1" applyBorder="1" applyAlignment="1"/>
    <xf numFmtId="0" fontId="21" fillId="0" borderId="0" xfId="75" applyNumberFormat="1" applyFont="1" applyBorder="1" applyAlignment="1">
      <alignment horizontal="right" indent="3"/>
    </xf>
    <xf numFmtId="165" fontId="21" fillId="0" borderId="0" xfId="75" applyNumberFormat="1" applyFont="1" applyAlignment="1">
      <alignment horizontal="right"/>
    </xf>
    <xf numFmtId="0" fontId="21" fillId="0" borderId="0" xfId="74" applyFont="1" applyBorder="1" applyAlignment="1"/>
    <xf numFmtId="0" fontId="74" fillId="0" borderId="3" xfId="75" applyNumberFormat="1" applyFont="1" applyBorder="1" applyAlignment="1">
      <alignment horizontal="center" vertical="justify" wrapText="1"/>
    </xf>
    <xf numFmtId="0" fontId="74" fillId="0" borderId="3" xfId="75" applyNumberFormat="1" applyFont="1" applyBorder="1" applyAlignment="1">
      <alignment horizontal="center" vertical="center" wrapText="1"/>
    </xf>
    <xf numFmtId="0" fontId="74" fillId="0" borderId="3" xfId="74" applyNumberFormat="1" applyFont="1" applyBorder="1" applyAlignment="1">
      <alignment horizontal="center" vertical="center"/>
    </xf>
    <xf numFmtId="0" fontId="21" fillId="0" borderId="2" xfId="75" applyFont="1" applyBorder="1" applyAlignment="1">
      <alignment horizontal="center" vertical="center"/>
    </xf>
    <xf numFmtId="0" fontId="12" fillId="0" borderId="0" xfId="75" applyFont="1" applyAlignment="1">
      <alignment horizontal="center"/>
    </xf>
    <xf numFmtId="0" fontId="41" fillId="0" borderId="0" xfId="75" applyFont="1" applyAlignment="1"/>
    <xf numFmtId="0" fontId="21" fillId="0" borderId="0" xfId="75" applyFont="1"/>
    <xf numFmtId="165" fontId="21" fillId="0" borderId="0" xfId="75" applyNumberFormat="1" applyFont="1" applyAlignment="1">
      <alignment horizontal="right" indent="4"/>
    </xf>
    <xf numFmtId="0" fontId="21" fillId="0" borderId="0" xfId="78" applyFont="1" applyBorder="1"/>
    <xf numFmtId="165" fontId="74" fillId="0" borderId="3" xfId="75" applyNumberFormat="1" applyFont="1" applyBorder="1" applyAlignment="1">
      <alignment horizontal="center" vertical="center" wrapText="1"/>
    </xf>
    <xf numFmtId="0" fontId="12" fillId="0" borderId="0" xfId="75" applyFont="1"/>
    <xf numFmtId="165" fontId="74" fillId="0" borderId="0" xfId="75" applyNumberFormat="1" applyFont="1" applyBorder="1" applyAlignment="1">
      <alignment horizontal="center" vertical="center"/>
    </xf>
    <xf numFmtId="165" fontId="39" fillId="0" borderId="0" xfId="75" applyNumberFormat="1" applyFont="1" applyFill="1" applyBorder="1" applyAlignment="1">
      <alignment horizontal="right" wrapText="1" indent="5"/>
    </xf>
    <xf numFmtId="165" fontId="39" fillId="0" borderId="0" xfId="75" applyNumberFormat="1" applyFont="1" applyFill="1" applyBorder="1" applyAlignment="1">
      <alignment horizontal="right" wrapText="1" indent="2"/>
    </xf>
    <xf numFmtId="0" fontId="39" fillId="0" borderId="0" xfId="75" applyNumberFormat="1" applyFont="1" applyFill="1" applyBorder="1" applyAlignment="1">
      <alignment wrapText="1"/>
    </xf>
    <xf numFmtId="165" fontId="21" fillId="0" borderId="0" xfId="75" applyNumberFormat="1" applyFont="1" applyBorder="1" applyAlignment="1">
      <alignment horizontal="center" vertical="center"/>
    </xf>
    <xf numFmtId="165" fontId="21" fillId="0" borderId="0" xfId="75" applyNumberFormat="1" applyFont="1" applyAlignment="1">
      <alignment horizontal="right" wrapText="1" indent="3"/>
    </xf>
    <xf numFmtId="0" fontId="39" fillId="0" borderId="0" xfId="75" applyNumberFormat="1" applyFont="1" applyFill="1" applyBorder="1" applyAlignment="1">
      <alignment horizontal="left" wrapText="1" indent="1"/>
    </xf>
    <xf numFmtId="175" fontId="21" fillId="0" borderId="0" xfId="75" applyNumberFormat="1" applyFont="1" applyAlignment="1">
      <alignment horizontal="right" wrapText="1" indent="3"/>
    </xf>
    <xf numFmtId="165" fontId="12" fillId="0" borderId="0" xfId="75" applyNumberFormat="1" applyFont="1" applyBorder="1" applyAlignment="1">
      <alignment horizontal="center" vertical="center"/>
    </xf>
    <xf numFmtId="165" fontId="64" fillId="0" borderId="0" xfId="75" applyNumberFormat="1" applyFont="1" applyFill="1" applyBorder="1" applyAlignment="1">
      <alignment horizontal="right" wrapText="1" indent="6"/>
    </xf>
    <xf numFmtId="0" fontId="12" fillId="0" borderId="0" xfId="78" applyNumberFormat="1" applyFont="1" applyBorder="1"/>
    <xf numFmtId="0" fontId="39" fillId="0" borderId="0" xfId="75" applyFont="1" applyFill="1" applyBorder="1" applyAlignment="1">
      <alignment horizontal="left" wrapText="1" indent="1"/>
    </xf>
    <xf numFmtId="165" fontId="39" fillId="0" borderId="0" xfId="75" applyNumberFormat="1" applyFont="1" applyFill="1" applyBorder="1" applyAlignment="1">
      <alignment horizontal="left" wrapText="1" indent="1"/>
    </xf>
    <xf numFmtId="165" fontId="12" fillId="0" borderId="0" xfId="78" applyNumberFormat="1" applyFont="1" applyBorder="1"/>
    <xf numFmtId="165" fontId="12" fillId="0" borderId="0" xfId="79" applyNumberFormat="1" applyFont="1" applyBorder="1"/>
    <xf numFmtId="0" fontId="78" fillId="0" borderId="0" xfId="78" applyFont="1" applyBorder="1"/>
    <xf numFmtId="165" fontId="74" fillId="0" borderId="0" xfId="75" applyNumberFormat="1" applyFont="1" applyAlignment="1">
      <alignment horizontal="right"/>
    </xf>
    <xf numFmtId="165" fontId="76" fillId="0" borderId="0" xfId="75" applyNumberFormat="1" applyFont="1" applyAlignment="1">
      <alignment horizontal="right"/>
    </xf>
    <xf numFmtId="0" fontId="79" fillId="0" borderId="0" xfId="0" applyFont="1"/>
    <xf numFmtId="0" fontId="21" fillId="0" borderId="0" xfId="80" applyFont="1" applyBorder="1" applyAlignment="1">
      <alignment horizontal="center" vertical="center"/>
    </xf>
    <xf numFmtId="0" fontId="12" fillId="0" borderId="0" xfId="80" applyFont="1" applyBorder="1" applyAlignment="1">
      <alignment horizontal="center" vertical="center"/>
    </xf>
    <xf numFmtId="0" fontId="12" fillId="0" borderId="0" xfId="80" applyFont="1" applyBorder="1" applyAlignment="1">
      <alignment horizontal="center"/>
    </xf>
    <xf numFmtId="0" fontId="12" fillId="0" borderId="2" xfId="80" applyFont="1" applyBorder="1" applyAlignment="1">
      <alignment horizontal="center"/>
    </xf>
    <xf numFmtId="0" fontId="77" fillId="0" borderId="0" xfId="81" applyFont="1" applyBorder="1"/>
    <xf numFmtId="0" fontId="21" fillId="0" borderId="0" xfId="75" applyNumberFormat="1" applyFont="1" applyBorder="1" applyAlignment="1">
      <alignment horizontal="left" indent="3"/>
    </xf>
    <xf numFmtId="0" fontId="21" fillId="0" borderId="0" xfId="82"/>
    <xf numFmtId="165" fontId="21" fillId="0" borderId="0" xfId="82" applyNumberFormat="1" applyFill="1"/>
    <xf numFmtId="0" fontId="21" fillId="0" borderId="0" xfId="82" applyFill="1"/>
    <xf numFmtId="0" fontId="21" fillId="0" borderId="0" xfId="82" applyAlignment="1">
      <alignment vertical="center"/>
    </xf>
    <xf numFmtId="0" fontId="21" fillId="0" borderId="0" xfId="82" applyFill="1" applyAlignment="1">
      <alignment vertical="center"/>
    </xf>
    <xf numFmtId="0" fontId="7" fillId="0" borderId="0" xfId="1" applyNumberFormat="1" applyFont="1" applyFill="1" applyBorder="1" applyAlignment="1">
      <alignment horizontal="left"/>
    </xf>
    <xf numFmtId="0" fontId="7" fillId="0" borderId="0" xfId="2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Border="1" applyAlignment="1">
      <alignment horizontal="left" wrapText="1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2" applyNumberFormat="1" applyFont="1" applyFill="1" applyBorder="1" applyAlignment="1">
      <alignment horizontal="center" vertical="center" wrapText="1"/>
    </xf>
    <xf numFmtId="167" fontId="30" fillId="0" borderId="0" xfId="17" applyNumberFormat="1" applyFont="1" applyFill="1" applyBorder="1" applyAlignment="1" applyProtection="1">
      <alignment horizontal="right" indent="8"/>
      <protection locked="0"/>
    </xf>
    <xf numFmtId="167" fontId="12" fillId="0" borderId="0" xfId="17" applyNumberFormat="1" applyFont="1" applyFill="1" applyBorder="1" applyAlignment="1" applyProtection="1">
      <alignment horizontal="right" indent="8"/>
      <protection locked="0"/>
    </xf>
    <xf numFmtId="0" fontId="21" fillId="0" borderId="0" xfId="83"/>
    <xf numFmtId="2" fontId="12" fillId="0" borderId="0" xfId="73" applyNumberFormat="1" applyFont="1" applyBorder="1" applyAlignment="1">
      <alignment horizontal="right" indent="1"/>
    </xf>
    <xf numFmtId="165" fontId="73" fillId="0" borderId="0" xfId="68" applyNumberFormat="1" applyFont="1" applyBorder="1" applyAlignment="1">
      <alignment horizontal="center"/>
    </xf>
    <xf numFmtId="2" fontId="21" fillId="0" borderId="0" xfId="83" applyNumberFormat="1"/>
    <xf numFmtId="0" fontId="74" fillId="0" borderId="0" xfId="68" applyFont="1" applyBorder="1" applyAlignment="1"/>
    <xf numFmtId="2" fontId="21" fillId="0" borderId="0" xfId="83" applyNumberFormat="1" applyFont="1" applyAlignment="1">
      <alignment horizontal="right" indent="1"/>
    </xf>
    <xf numFmtId="0" fontId="23" fillId="0" borderId="0" xfId="68" applyFont="1" applyBorder="1"/>
    <xf numFmtId="0" fontId="23" fillId="0" borderId="1" xfId="68" applyFont="1" applyBorder="1" applyAlignment="1">
      <alignment vertical="center"/>
    </xf>
    <xf numFmtId="0" fontId="7" fillId="0" borderId="0" xfId="68" quotePrefix="1" applyNumberFormat="1" applyFont="1" applyBorder="1" applyAlignment="1">
      <alignment horizontal="center" vertical="center"/>
    </xf>
    <xf numFmtId="0" fontId="7" fillId="0" borderId="0" xfId="68" applyNumberFormat="1" applyFont="1" applyBorder="1" applyAlignment="1">
      <alignment horizontal="center" vertical="center" wrapText="1"/>
    </xf>
    <xf numFmtId="0" fontId="7" fillId="0" borderId="2" xfId="68" applyNumberFormat="1" applyFont="1" applyBorder="1" applyAlignment="1">
      <alignment horizontal="center" vertical="center" wrapText="1"/>
    </xf>
    <xf numFmtId="0" fontId="18" fillId="0" borderId="0" xfId="83" applyFont="1"/>
    <xf numFmtId="0" fontId="57" fillId="0" borderId="0" xfId="68" applyFont="1" applyBorder="1" applyAlignment="1">
      <alignment horizontal="left"/>
    </xf>
    <xf numFmtId="0" fontId="6" fillId="0" borderId="0" xfId="83" applyFont="1"/>
    <xf numFmtId="1" fontId="8" fillId="0" borderId="0" xfId="80" applyNumberFormat="1" applyFont="1" applyFill="1" applyBorder="1"/>
    <xf numFmtId="1" fontId="7" fillId="0" borderId="0" xfId="80" applyNumberFormat="1" applyFont="1" applyFill="1" applyBorder="1"/>
    <xf numFmtId="1" fontId="7" fillId="0" borderId="0" xfId="80" applyNumberFormat="1" applyFont="1" applyBorder="1"/>
    <xf numFmtId="1" fontId="8" fillId="0" borderId="0" xfId="80" applyNumberFormat="1" applyFont="1" applyFill="1"/>
    <xf numFmtId="0" fontId="21" fillId="0" borderId="0" xfId="77" applyNumberFormat="1" applyFont="1" applyBorder="1" applyAlignment="1">
      <alignment horizontal="left"/>
    </xf>
    <xf numFmtId="0" fontId="21" fillId="0" borderId="0" xfId="77" applyNumberFormat="1" applyFont="1" applyBorder="1" applyAlignment="1"/>
    <xf numFmtId="0" fontId="25" fillId="0" borderId="0" xfId="77" applyNumberFormat="1" applyFont="1" applyBorder="1" applyAlignment="1"/>
    <xf numFmtId="0" fontId="25" fillId="0" borderId="0" xfId="77" applyFont="1" applyBorder="1" applyAlignment="1"/>
    <xf numFmtId="0" fontId="12" fillId="0" borderId="0" xfId="77" applyFont="1" applyBorder="1" applyAlignment="1">
      <alignment horizontal="left"/>
    </xf>
    <xf numFmtId="165" fontId="42" fillId="0" borderId="0" xfId="77" applyNumberFormat="1" applyFont="1" applyBorder="1" applyAlignment="1">
      <alignment horizontal="left"/>
    </xf>
    <xf numFmtId="0" fontId="42" fillId="0" borderId="0" xfId="74" applyFont="1" applyBorder="1" applyAlignment="1"/>
    <xf numFmtId="165" fontId="25" fillId="0" borderId="0" xfId="77" applyNumberFormat="1" applyFont="1" applyBorder="1" applyAlignment="1">
      <alignment horizontal="left"/>
    </xf>
    <xf numFmtId="165" fontId="21" fillId="0" borderId="0" xfId="77" applyNumberFormat="1" applyFont="1" applyBorder="1" applyAlignment="1">
      <alignment horizontal="left"/>
    </xf>
    <xf numFmtId="165" fontId="25" fillId="0" borderId="0" xfId="77" applyNumberFormat="1" applyFont="1" applyBorder="1" applyAlignment="1"/>
    <xf numFmtId="0" fontId="12" fillId="0" borderId="0" xfId="74" applyFont="1" applyBorder="1" applyAlignment="1"/>
    <xf numFmtId="165" fontId="21" fillId="0" borderId="0" xfId="77" applyNumberFormat="1" applyFont="1" applyAlignment="1">
      <alignment horizontal="right"/>
    </xf>
    <xf numFmtId="165" fontId="21" fillId="0" borderId="1" xfId="77" applyNumberFormat="1" applyFont="1" applyBorder="1" applyAlignment="1">
      <alignment horizontal="right" vertical="center"/>
    </xf>
    <xf numFmtId="165" fontId="21" fillId="0" borderId="1" xfId="77" applyNumberFormat="1" applyFont="1" applyBorder="1" applyAlignment="1">
      <alignment horizontal="center" vertical="center"/>
    </xf>
    <xf numFmtId="165" fontId="21" fillId="0" borderId="0" xfId="74" applyNumberFormat="1" applyFont="1" applyBorder="1" applyAlignment="1">
      <alignment horizontal="center" vertical="center"/>
    </xf>
    <xf numFmtId="0" fontId="21" fillId="0" borderId="0" xfId="74" applyFont="1" applyBorder="1" applyAlignment="1">
      <alignment horizontal="center" vertical="center"/>
    </xf>
    <xf numFmtId="0" fontId="21" fillId="0" borderId="0" xfId="77" applyFont="1" applyBorder="1" applyAlignment="1">
      <alignment horizontal="center" vertical="center"/>
    </xf>
    <xf numFmtId="0" fontId="21" fillId="0" borderId="2" xfId="77" applyFont="1" applyBorder="1" applyAlignment="1">
      <alignment horizontal="center" vertical="center"/>
    </xf>
    <xf numFmtId="0" fontId="81" fillId="0" borderId="4" xfId="0" applyFont="1" applyBorder="1" applyAlignment="1">
      <alignment horizontal="right"/>
    </xf>
    <xf numFmtId="0" fontId="82" fillId="0" borderId="4" xfId="0" applyFont="1" applyBorder="1" applyAlignment="1">
      <alignment horizontal="right"/>
    </xf>
    <xf numFmtId="0" fontId="83" fillId="0" borderId="4" xfId="0" applyFont="1" applyBorder="1" applyAlignment="1">
      <alignment horizontal="right"/>
    </xf>
    <xf numFmtId="0" fontId="84" fillId="0" borderId="4" xfId="0" applyFont="1" applyBorder="1" applyAlignment="1">
      <alignment horizontal="right"/>
    </xf>
    <xf numFmtId="0" fontId="81" fillId="0" borderId="4" xfId="0" applyFont="1" applyBorder="1"/>
    <xf numFmtId="0" fontId="82" fillId="0" borderId="4" xfId="0" applyFont="1" applyBorder="1"/>
    <xf numFmtId="4" fontId="81" fillId="0" borderId="4" xfId="0" applyNumberFormat="1" applyFont="1" applyBorder="1" applyAlignment="1">
      <alignment horizontal="right"/>
    </xf>
    <xf numFmtId="4" fontId="82" fillId="0" borderId="4" xfId="0" applyNumberFormat="1" applyFont="1" applyBorder="1" applyAlignment="1">
      <alignment horizontal="right"/>
    </xf>
    <xf numFmtId="0" fontId="0" fillId="0" borderId="4" xfId="0" applyBorder="1"/>
    <xf numFmtId="165" fontId="21" fillId="0" borderId="0" xfId="75" applyNumberFormat="1" applyFont="1"/>
    <xf numFmtId="165" fontId="85" fillId="0" borderId="0" xfId="75" applyNumberFormat="1" applyFont="1"/>
    <xf numFmtId="0" fontId="21" fillId="0" borderId="1" xfId="7" applyFont="1" applyBorder="1" applyAlignment="1">
      <alignment horizontal="center" vertical="center" wrapText="1"/>
    </xf>
    <xf numFmtId="165" fontId="74" fillId="0" borderId="0" xfId="75" applyNumberFormat="1" applyFont="1" applyAlignment="1">
      <alignment horizontal="right" indent="1"/>
    </xf>
    <xf numFmtId="165" fontId="74" fillId="0" borderId="0" xfId="74" applyNumberFormat="1" applyFont="1" applyBorder="1"/>
    <xf numFmtId="165" fontId="74" fillId="0" borderId="0" xfId="75" applyNumberFormat="1" applyFont="1" applyAlignment="1">
      <alignment horizontal="right" indent="2"/>
    </xf>
    <xf numFmtId="165" fontId="74" fillId="0" borderId="0" xfId="77" applyNumberFormat="1" applyFont="1" applyBorder="1" applyAlignment="1">
      <alignment horizontal="right" indent="1"/>
    </xf>
    <xf numFmtId="165" fontId="74" fillId="0" borderId="0" xfId="74" applyNumberFormat="1" applyFont="1" applyBorder="1" applyAlignment="1">
      <alignment horizontal="right" indent="2"/>
    </xf>
    <xf numFmtId="165" fontId="74" fillId="0" borderId="0" xfId="74" applyNumberFormat="1" applyFont="1" applyBorder="1" applyAlignment="1">
      <alignment horizontal="right" indent="1"/>
    </xf>
    <xf numFmtId="165" fontId="74" fillId="0" borderId="0" xfId="75" applyNumberFormat="1" applyFont="1" applyBorder="1" applyAlignment="1">
      <alignment horizontal="right" indent="1"/>
    </xf>
    <xf numFmtId="165" fontId="74" fillId="0" borderId="0" xfId="75" applyNumberFormat="1" applyFont="1" applyBorder="1" applyAlignment="1">
      <alignment horizontal="right" indent="2"/>
    </xf>
    <xf numFmtId="165" fontId="86" fillId="0" borderId="0" xfId="75" applyNumberFormat="1" applyFont="1" applyAlignment="1">
      <alignment horizontal="right" indent="1"/>
    </xf>
    <xf numFmtId="165" fontId="86" fillId="0" borderId="0" xfId="74" applyNumberFormat="1" applyFont="1" applyBorder="1"/>
    <xf numFmtId="165" fontId="86" fillId="0" borderId="0" xfId="75" applyNumberFormat="1" applyFont="1" applyAlignment="1">
      <alignment horizontal="right" indent="2"/>
    </xf>
    <xf numFmtId="0" fontId="30" fillId="0" borderId="0" xfId="34" applyFont="1"/>
    <xf numFmtId="0" fontId="21" fillId="0" borderId="0" xfId="74" applyNumberFormat="1" applyFont="1" applyBorder="1" applyAlignment="1">
      <alignment horizontal="left" wrapText="1" indent="1"/>
    </xf>
    <xf numFmtId="0" fontId="21" fillId="0" borderId="0" xfId="80" applyNumberFormat="1" applyFont="1" applyBorder="1" applyAlignment="1">
      <alignment horizontal="left" wrapText="1" indent="1"/>
    </xf>
    <xf numFmtId="0" fontId="21" fillId="0" borderId="0" xfId="34" applyAlignment="1">
      <alignment horizontal="left" indent="1"/>
    </xf>
    <xf numFmtId="165" fontId="74" fillId="0" borderId="0" xfId="80" applyNumberFormat="1" applyFont="1" applyFill="1" applyBorder="1" applyAlignment="1"/>
    <xf numFmtId="165" fontId="74" fillId="0" borderId="0" xfId="80" applyNumberFormat="1" applyFont="1" applyFill="1" applyAlignment="1"/>
    <xf numFmtId="165" fontId="74" fillId="0" borderId="0" xfId="80" applyNumberFormat="1" applyFont="1" applyFill="1" applyAlignment="1">
      <alignment horizontal="left" indent="1"/>
    </xf>
    <xf numFmtId="165" fontId="74" fillId="0" borderId="0" xfId="80" applyNumberFormat="1" applyFont="1" applyFill="1" applyBorder="1" applyAlignment="1">
      <alignment horizontal="left" indent="1"/>
    </xf>
    <xf numFmtId="0" fontId="87" fillId="0" borderId="0" xfId="0" applyFont="1" applyAlignment="1"/>
    <xf numFmtId="0" fontId="87" fillId="0" borderId="0" xfId="0" applyFont="1"/>
    <xf numFmtId="165" fontId="52" fillId="0" borderId="0" xfId="23" applyNumberFormat="1" applyFont="1" applyFill="1" applyBorder="1" applyAlignment="1">
      <alignment horizontal="right" wrapText="1" indent="2"/>
    </xf>
    <xf numFmtId="165" fontId="52" fillId="0" borderId="0" xfId="0" applyNumberFormat="1" applyFont="1" applyFill="1" applyBorder="1" applyAlignment="1">
      <alignment horizontal="right" wrapText="1" indent="1"/>
    </xf>
    <xf numFmtId="166" fontId="52" fillId="0" borderId="0" xfId="20" applyNumberFormat="1" applyFont="1" applyBorder="1" applyAlignment="1">
      <alignment horizontal="right" wrapText="1" indent="1"/>
    </xf>
    <xf numFmtId="165" fontId="47" fillId="0" borderId="0" xfId="23" applyNumberFormat="1" applyFont="1" applyFill="1" applyBorder="1" applyAlignment="1">
      <alignment horizontal="right" wrapText="1" indent="2"/>
    </xf>
    <xf numFmtId="166" fontId="47" fillId="0" borderId="0" xfId="20" applyNumberFormat="1" applyFont="1" applyBorder="1" applyAlignment="1">
      <alignment horizontal="right" wrapText="1" indent="1"/>
    </xf>
    <xf numFmtId="165" fontId="8" fillId="0" borderId="0" xfId="23" applyNumberFormat="1" applyFont="1" applyFill="1" applyBorder="1" applyAlignment="1">
      <alignment horizontal="right" wrapText="1" indent="2"/>
    </xf>
    <xf numFmtId="165" fontId="7" fillId="0" borderId="0" xfId="23" applyNumberFormat="1" applyFont="1" applyFill="1" applyBorder="1" applyAlignment="1">
      <alignment horizontal="right" wrapText="1" indent="2"/>
    </xf>
    <xf numFmtId="0" fontId="16" fillId="0" borderId="0" xfId="3" applyNumberFormat="1" applyFont="1" applyFill="1" applyBorder="1" applyAlignment="1">
      <alignment horizontal="left" vertical="center" wrapText="1"/>
    </xf>
    <xf numFmtId="165" fontId="8" fillId="0" borderId="0" xfId="23" applyNumberFormat="1" applyFont="1" applyFill="1" applyBorder="1" applyAlignment="1">
      <alignment horizontal="right" vertical="center" wrapText="1" indent="2"/>
    </xf>
    <xf numFmtId="165" fontId="8" fillId="0" borderId="0" xfId="23" applyNumberFormat="1" applyFont="1" applyFill="1" applyBorder="1" applyAlignment="1">
      <alignment horizontal="right" vertical="center" wrapText="1" indent="1"/>
    </xf>
    <xf numFmtId="165" fontId="7" fillId="0" borderId="0" xfId="23" applyNumberFormat="1" applyFont="1" applyFill="1" applyBorder="1" applyAlignment="1">
      <alignment horizontal="right" vertical="center" wrapText="1" indent="2"/>
    </xf>
    <xf numFmtId="166" fontId="47" fillId="0" borderId="0" xfId="20" applyNumberFormat="1" applyFont="1" applyBorder="1" applyAlignment="1">
      <alignment horizontal="right" vertical="center" wrapText="1" indent="1"/>
    </xf>
    <xf numFmtId="165" fontId="52" fillId="0" borderId="0" xfId="0" applyNumberFormat="1" applyFont="1" applyFill="1" applyBorder="1" applyAlignment="1">
      <alignment horizontal="right" wrapText="1" indent="2"/>
    </xf>
    <xf numFmtId="166" fontId="52" fillId="0" borderId="0" xfId="20" applyNumberFormat="1" applyFont="1" applyBorder="1" applyAlignment="1">
      <alignment horizontal="right" wrapText="1" indent="2"/>
    </xf>
    <xf numFmtId="166" fontId="47" fillId="0" borderId="0" xfId="20" applyNumberFormat="1" applyFont="1" applyBorder="1" applyAlignment="1">
      <alignment horizontal="right" wrapText="1" indent="2"/>
    </xf>
    <xf numFmtId="166" fontId="52" fillId="0" borderId="0" xfId="20" applyNumberFormat="1" applyFont="1" applyBorder="1" applyAlignment="1">
      <alignment horizontal="right" vertical="center" wrapText="1" indent="2"/>
    </xf>
    <xf numFmtId="0" fontId="7" fillId="0" borderId="0" xfId="1" applyNumberFormat="1" applyFont="1" applyFill="1" applyBorder="1" applyAlignment="1">
      <alignment horizontal="left" vertical="center" wrapText="1"/>
    </xf>
    <xf numFmtId="165" fontId="74" fillId="0" borderId="0" xfId="17" applyNumberFormat="1" applyFont="1" applyFill="1" applyBorder="1" applyAlignment="1">
      <alignment horizontal="right" wrapText="1" indent="1"/>
    </xf>
    <xf numFmtId="165" fontId="74" fillId="0" borderId="0" xfId="17" applyNumberFormat="1" applyFont="1" applyFill="1" applyBorder="1" applyAlignment="1" applyProtection="1">
      <alignment horizontal="right" wrapText="1"/>
    </xf>
    <xf numFmtId="165" fontId="74" fillId="0" borderId="0" xfId="17" applyNumberFormat="1" applyFont="1" applyFill="1" applyBorder="1" applyAlignment="1">
      <alignment horizontal="right" wrapText="1" indent="3"/>
    </xf>
    <xf numFmtId="165" fontId="74" fillId="0" borderId="0" xfId="17" applyNumberFormat="1" applyFont="1" applyFill="1" applyBorder="1" applyAlignment="1">
      <alignment horizontal="right" wrapText="1" indent="2"/>
    </xf>
    <xf numFmtId="165" fontId="74" fillId="0" borderId="0" xfId="20" applyNumberFormat="1" applyFont="1" applyFill="1" applyBorder="1" applyAlignment="1">
      <alignment horizontal="right" wrapText="1" indent="1"/>
    </xf>
    <xf numFmtId="165" fontId="74" fillId="0" borderId="0" xfId="21" applyNumberFormat="1" applyFont="1" applyFill="1" applyBorder="1" applyAlignment="1">
      <alignment horizontal="right" indent="1"/>
    </xf>
    <xf numFmtId="165" fontId="74" fillId="0" borderId="0" xfId="22" applyNumberFormat="1" applyFont="1" applyFill="1" applyBorder="1" applyAlignment="1">
      <alignment horizontal="right" wrapText="1" indent="2"/>
    </xf>
    <xf numFmtId="165" fontId="74" fillId="0" borderId="0" xfId="17" applyNumberFormat="1" applyFont="1" applyFill="1" applyBorder="1" applyAlignment="1" applyProtection="1">
      <alignment horizontal="right" wrapText="1" indent="1"/>
    </xf>
    <xf numFmtId="165" fontId="74" fillId="0" borderId="0" xfId="17" applyNumberFormat="1" applyFont="1" applyFill="1" applyBorder="1" applyAlignment="1">
      <alignment horizontal="right" vertical="center" wrapText="1" indent="1"/>
    </xf>
    <xf numFmtId="165" fontId="74" fillId="0" borderId="0" xfId="17" applyNumberFormat="1" applyFont="1" applyFill="1" applyBorder="1" applyAlignment="1" applyProtection="1">
      <alignment horizontal="right" vertical="center" wrapText="1"/>
    </xf>
    <xf numFmtId="165" fontId="74" fillId="0" borderId="0" xfId="17" applyNumberFormat="1" applyFont="1" applyFill="1" applyBorder="1" applyAlignment="1">
      <alignment horizontal="right" vertical="center" wrapText="1" indent="3"/>
    </xf>
    <xf numFmtId="165" fontId="74" fillId="0" borderId="0" xfId="17" applyNumberFormat="1" applyFont="1" applyFill="1" applyBorder="1" applyAlignment="1">
      <alignment horizontal="right" vertical="center" wrapText="1" indent="2"/>
    </xf>
    <xf numFmtId="165" fontId="74" fillId="0" borderId="0" xfId="17" applyNumberFormat="1" applyFont="1" applyFill="1" applyBorder="1" applyAlignment="1" applyProtection="1">
      <alignment horizontal="right" vertical="center" wrapText="1" indent="1"/>
    </xf>
    <xf numFmtId="165" fontId="74" fillId="0" borderId="0" xfId="22" applyNumberFormat="1" applyFont="1" applyFill="1" applyBorder="1" applyAlignment="1">
      <alignment horizontal="right" wrapText="1" indent="1"/>
    </xf>
    <xf numFmtId="165" fontId="88" fillId="0" borderId="0" xfId="24" applyNumberFormat="1" applyFont="1" applyAlignment="1">
      <alignment horizontal="right" wrapText="1" indent="1"/>
    </xf>
    <xf numFmtId="165" fontId="88" fillId="0" borderId="0" xfId="24" applyNumberFormat="1" applyFont="1" applyAlignment="1">
      <alignment wrapText="1"/>
    </xf>
    <xf numFmtId="165" fontId="88" fillId="0" borderId="0" xfId="15" applyNumberFormat="1" applyFont="1" applyAlignment="1">
      <alignment horizontal="right" wrapText="1" indent="1"/>
    </xf>
    <xf numFmtId="165" fontId="89" fillId="0" borderId="0" xfId="24" applyNumberFormat="1" applyFont="1" applyAlignment="1">
      <alignment horizontal="right" wrapText="1" indent="1"/>
    </xf>
    <xf numFmtId="165" fontId="89" fillId="0" borderId="0" xfId="24" applyNumberFormat="1" applyFont="1" applyAlignment="1">
      <alignment wrapText="1"/>
    </xf>
    <xf numFmtId="165" fontId="89" fillId="0" borderId="0" xfId="15" applyNumberFormat="1" applyFont="1" applyAlignment="1">
      <alignment horizontal="right" wrapText="1" indent="1"/>
    </xf>
    <xf numFmtId="165" fontId="12" fillId="0" borderId="0" xfId="84" applyNumberFormat="1" applyFont="1" applyBorder="1"/>
    <xf numFmtId="165" fontId="12" fillId="0" borderId="0" xfId="84" applyNumberFormat="1" applyFont="1" applyFill="1" applyBorder="1"/>
    <xf numFmtId="0" fontId="8" fillId="0" borderId="0" xfId="60" applyNumberFormat="1" applyFont="1" applyFill="1" applyBorder="1" applyAlignment="1"/>
    <xf numFmtId="0" fontId="7" fillId="0" borderId="0" xfId="59" applyNumberFormat="1" applyFont="1" applyFill="1" applyBorder="1" applyAlignment="1">
      <alignment horizontal="left" indent="1"/>
    </xf>
    <xf numFmtId="0" fontId="8" fillId="0" borderId="0" xfId="53" applyNumberFormat="1" applyFont="1" applyFill="1" applyBorder="1" applyAlignment="1"/>
    <xf numFmtId="0" fontId="8" fillId="0" borderId="0" xfId="59" applyNumberFormat="1" applyFont="1" applyFill="1" applyBorder="1" applyAlignment="1">
      <alignment horizontal="left" indent="1"/>
    </xf>
    <xf numFmtId="0" fontId="7" fillId="0" borderId="0" xfId="59" applyNumberFormat="1" applyFont="1" applyFill="1" applyBorder="1" applyAlignment="1">
      <alignment horizontal="left" indent="2"/>
    </xf>
    <xf numFmtId="1" fontId="41" fillId="0" borderId="0" xfId="45" applyNumberFormat="1" applyFont="1"/>
    <xf numFmtId="0" fontId="90" fillId="0" borderId="0" xfId="46" applyFont="1"/>
    <xf numFmtId="0" fontId="90" fillId="0" borderId="0" xfId="45" applyFont="1"/>
    <xf numFmtId="1" fontId="91" fillId="0" borderId="0" xfId="45" applyNumberFormat="1" applyFont="1" applyAlignment="1">
      <alignment horizontal="center"/>
    </xf>
    <xf numFmtId="0" fontId="7" fillId="0" borderId="2" xfId="46" applyFont="1" applyBorder="1" applyAlignment="1">
      <alignment horizontal="center"/>
    </xf>
    <xf numFmtId="0" fontId="7" fillId="0" borderId="0" xfId="46" applyFont="1" applyAlignment="1">
      <alignment horizontal="center"/>
    </xf>
    <xf numFmtId="0" fontId="56" fillId="0" borderId="0" xfId="46" applyFont="1" applyAlignment="1">
      <alignment horizontal="center" wrapText="1"/>
    </xf>
    <xf numFmtId="49" fontId="8" fillId="0" borderId="0" xfId="51" applyNumberFormat="1" applyFont="1" applyFill="1" applyBorder="1" applyAlignment="1"/>
    <xf numFmtId="49" fontId="8" fillId="0" borderId="0" xfId="46" applyNumberFormat="1" applyFont="1" applyAlignment="1">
      <alignment horizontal="left"/>
    </xf>
    <xf numFmtId="49" fontId="7" fillId="0" borderId="0" xfId="46" applyNumberFormat="1" applyFont="1" applyAlignment="1">
      <alignment horizontal="left"/>
    </xf>
    <xf numFmtId="0" fontId="7" fillId="0" borderId="0" xfId="46" applyFont="1" applyAlignment="1">
      <alignment horizontal="left"/>
    </xf>
    <xf numFmtId="1" fontId="7" fillId="0" borderId="1" xfId="46" applyNumberFormat="1" applyFont="1" applyBorder="1" applyAlignment="1">
      <alignment horizontal="center" vertical="center"/>
    </xf>
    <xf numFmtId="165" fontId="7" fillId="0" borderId="1" xfId="46" applyNumberFormat="1" applyFont="1" applyBorder="1" applyAlignment="1">
      <alignment horizontal="center" vertical="center"/>
    </xf>
    <xf numFmtId="1" fontId="7" fillId="0" borderId="1" xfId="45" applyNumberFormat="1" applyFont="1" applyBorder="1" applyAlignment="1">
      <alignment horizontal="center" vertical="center"/>
    </xf>
    <xf numFmtId="0" fontId="7" fillId="0" borderId="0" xfId="46" applyFont="1"/>
    <xf numFmtId="0" fontId="7" fillId="0" borderId="0" xfId="45" applyFont="1"/>
    <xf numFmtId="0" fontId="9" fillId="0" borderId="1" xfId="45" applyFont="1" applyBorder="1"/>
    <xf numFmtId="0" fontId="7" fillId="0" borderId="2" xfId="45" applyFont="1" applyBorder="1"/>
    <xf numFmtId="165" fontId="7" fillId="0" borderId="0" xfId="45" applyNumberFormat="1" applyFont="1"/>
    <xf numFmtId="1" fontId="7" fillId="0" borderId="0" xfId="47" applyNumberFormat="1" applyFont="1"/>
    <xf numFmtId="1" fontId="8" fillId="0" borderId="0" xfId="47" applyNumberFormat="1" applyFont="1"/>
    <xf numFmtId="165" fontId="8" fillId="0" borderId="0" xfId="47" applyNumberFormat="1" applyFont="1"/>
    <xf numFmtId="0" fontId="8" fillId="0" borderId="0" xfId="46" applyFont="1"/>
    <xf numFmtId="165" fontId="7" fillId="0" borderId="0" xfId="47" applyNumberFormat="1" applyFont="1"/>
    <xf numFmtId="165" fontId="7" fillId="0" borderId="0" xfId="47" applyNumberFormat="1" applyFont="1" applyAlignment="1">
      <alignment horizontal="right"/>
    </xf>
    <xf numFmtId="0" fontId="18" fillId="0" borderId="0" xfId="45" applyFont="1"/>
    <xf numFmtId="0" fontId="58" fillId="0" borderId="0" xfId="46" applyFont="1"/>
    <xf numFmtId="0" fontId="74" fillId="0" borderId="0" xfId="45" applyFont="1"/>
    <xf numFmtId="0" fontId="74" fillId="0" borderId="0" xfId="46" applyFont="1"/>
    <xf numFmtId="0" fontId="18" fillId="0" borderId="0" xfId="46" applyFont="1"/>
    <xf numFmtId="0" fontId="15" fillId="0" borderId="0" xfId="45" applyFont="1"/>
    <xf numFmtId="1" fontId="8" fillId="0" borderId="0" xfId="45" applyNumberFormat="1" applyFont="1"/>
    <xf numFmtId="165" fontId="8" fillId="0" borderId="0" xfId="45" applyNumberFormat="1" applyFont="1"/>
    <xf numFmtId="1" fontId="7" fillId="0" borderId="0" xfId="45" applyNumberFormat="1" applyFont="1"/>
    <xf numFmtId="0" fontId="7" fillId="0" borderId="0" xfId="47" applyFont="1"/>
    <xf numFmtId="0" fontId="18" fillId="0" borderId="0" xfId="26" applyFont="1"/>
    <xf numFmtId="0" fontId="74" fillId="0" borderId="0" xfId="7" applyFont="1" applyBorder="1" applyAlignment="1">
      <alignment horizontal="center" vertical="center" wrapText="1"/>
    </xf>
    <xf numFmtId="0" fontId="89" fillId="0" borderId="1" xfId="43" applyFont="1" applyBorder="1" applyAlignment="1">
      <alignment horizontal="center" vertical="center" wrapText="1"/>
    </xf>
    <xf numFmtId="0" fontId="25" fillId="0" borderId="1" xfId="26" applyFont="1" applyBorder="1" applyAlignment="1">
      <alignment horizontal="right"/>
    </xf>
    <xf numFmtId="0" fontId="21" fillId="0" borderId="0" xfId="6" applyFont="1" applyBorder="1"/>
    <xf numFmtId="0" fontId="21" fillId="0" borderId="0" xfId="6" applyFont="1" applyFill="1" applyBorder="1" applyAlignment="1">
      <alignment horizontal="left" indent="1"/>
    </xf>
    <xf numFmtId="1" fontId="21" fillId="0" borderId="0" xfId="26" applyNumberFormat="1" applyFont="1" applyFill="1" applyAlignment="1">
      <alignment horizontal="right"/>
    </xf>
    <xf numFmtId="0" fontId="7" fillId="0" borderId="2" xfId="26" quotePrefix="1" applyNumberFormat="1" applyFont="1" applyBorder="1" applyAlignment="1">
      <alignment horizontal="center" vertical="center" wrapText="1"/>
    </xf>
    <xf numFmtId="0" fontId="21" fillId="0" borderId="0" xfId="6" applyFont="1" applyFill="1" applyAlignment="1">
      <alignment horizontal="left" indent="1"/>
    </xf>
    <xf numFmtId="1" fontId="21" fillId="0" borderId="0" xfId="26" applyNumberFormat="1" applyFont="1" applyFill="1" applyAlignment="1">
      <alignment horizontal="right" indent="1"/>
    </xf>
    <xf numFmtId="165" fontId="21" fillId="0" borderId="0" xfId="26" applyNumberFormat="1" applyFont="1" applyFill="1" applyAlignment="1">
      <alignment horizontal="right" indent="2"/>
    </xf>
    <xf numFmtId="0" fontId="22" fillId="0" borderId="0" xfId="37" applyFill="1"/>
    <xf numFmtId="0" fontId="28" fillId="0" borderId="0" xfId="11" applyFill="1" applyAlignment="1">
      <alignment vertical="center" wrapText="1"/>
    </xf>
    <xf numFmtId="165" fontId="22" fillId="0" borderId="0" xfId="37" applyNumberFormat="1" applyFill="1"/>
    <xf numFmtId="0" fontId="21" fillId="0" borderId="0" xfId="36" applyFill="1"/>
    <xf numFmtId="165" fontId="31" fillId="0" borderId="0" xfId="85" applyNumberFormat="1" applyFont="1" applyBorder="1" applyAlignment="1">
      <alignment horizontal="right" indent="8"/>
    </xf>
    <xf numFmtId="167" fontId="31" fillId="0" borderId="0" xfId="17" applyNumberFormat="1" applyFont="1" applyFill="1" applyBorder="1" applyAlignment="1" applyProtection="1">
      <alignment horizontal="right" indent="8"/>
      <protection locked="0"/>
    </xf>
    <xf numFmtId="167" fontId="21" fillId="0" borderId="0" xfId="17" applyNumberFormat="1" applyFont="1" applyFill="1" applyBorder="1" applyAlignment="1" applyProtection="1">
      <alignment horizontal="right" indent="8"/>
      <protection locked="0"/>
    </xf>
    <xf numFmtId="0" fontId="74" fillId="0" borderId="0" xfId="1" applyNumberFormat="1" applyFont="1" applyBorder="1" applyAlignment="1">
      <alignment horizontal="left"/>
    </xf>
    <xf numFmtId="0" fontId="74" fillId="0" borderId="0" xfId="1" applyNumberFormat="1" applyFont="1" applyBorder="1" applyAlignment="1"/>
    <xf numFmtId="0" fontId="74" fillId="0" borderId="0" xfId="1" applyNumberFormat="1" applyFont="1" applyBorder="1" applyAlignment="1">
      <alignment horizontal="left" wrapText="1"/>
    </xf>
    <xf numFmtId="0" fontId="92" fillId="0" borderId="0" xfId="1" applyNumberFormat="1" applyFont="1" applyBorder="1" applyAlignment="1">
      <alignment horizontal="left" wrapText="1"/>
    </xf>
    <xf numFmtId="0" fontId="74" fillId="0" borderId="0" xfId="1" applyNumberFormat="1" applyFont="1" applyBorder="1" applyAlignment="1">
      <alignment horizontal="left" vertical="center"/>
    </xf>
    <xf numFmtId="0" fontId="74" fillId="0" borderId="0" xfId="2" applyNumberFormat="1" applyFont="1" applyBorder="1" applyAlignment="1">
      <alignment horizontal="center"/>
    </xf>
    <xf numFmtId="165" fontId="74" fillId="0" borderId="0" xfId="25" applyNumberFormat="1" applyFont="1" applyFill="1" applyBorder="1" applyAlignment="1" applyProtection="1">
      <alignment horizontal="right" wrapText="1" indent="1"/>
    </xf>
    <xf numFmtId="165" fontId="74" fillId="0" borderId="0" xfId="25" applyNumberFormat="1" applyFont="1" applyFill="1" applyBorder="1" applyAlignment="1">
      <alignment horizontal="right" wrapText="1" indent="1"/>
    </xf>
    <xf numFmtId="165" fontId="74" fillId="0" borderId="0" xfId="25" applyNumberFormat="1" applyFont="1" applyFill="1" applyBorder="1" applyAlignment="1" applyProtection="1">
      <alignment horizontal="right" wrapText="1" indent="3"/>
    </xf>
    <xf numFmtId="165" fontId="74" fillId="0" borderId="0" xfId="25" applyNumberFormat="1" applyFont="1" applyFill="1" applyBorder="1" applyAlignment="1">
      <alignment horizontal="right" wrapText="1" indent="3"/>
    </xf>
    <xf numFmtId="0" fontId="74" fillId="0" borderId="0" xfId="1" applyNumberFormat="1" applyFont="1" applyBorder="1" applyAlignment="1">
      <alignment horizontal="center"/>
    </xf>
    <xf numFmtId="0" fontId="74" fillId="0" borderId="0" xfId="2" applyNumberFormat="1" applyFont="1" applyBorder="1" applyAlignment="1">
      <alignment horizontal="center" vertical="center"/>
    </xf>
    <xf numFmtId="165" fontId="74" fillId="0" borderId="0" xfId="25" applyNumberFormat="1" applyFont="1" applyFill="1" applyBorder="1" applyAlignment="1" applyProtection="1">
      <alignment horizontal="right" vertical="center" wrapText="1" indent="1"/>
    </xf>
    <xf numFmtId="165" fontId="74" fillId="0" borderId="0" xfId="25" applyNumberFormat="1" applyFont="1" applyFill="1" applyBorder="1" applyAlignment="1">
      <alignment horizontal="right" vertical="center" wrapText="1" indent="1"/>
    </xf>
    <xf numFmtId="165" fontId="74" fillId="0" borderId="0" xfId="25" applyNumberFormat="1" applyFont="1" applyFill="1" applyBorder="1" applyAlignment="1" applyProtection="1">
      <alignment horizontal="right" vertical="center" wrapText="1" indent="3"/>
    </xf>
    <xf numFmtId="165" fontId="74" fillId="0" borderId="0" xfId="25" applyNumberFormat="1" applyFont="1" applyFill="1" applyBorder="1" applyAlignment="1">
      <alignment horizontal="right" vertical="center" wrapText="1" indent="3"/>
    </xf>
    <xf numFmtId="0" fontId="74" fillId="0" borderId="0" xfId="2" applyNumberFormat="1" applyFont="1" applyBorder="1" applyAlignment="1">
      <alignment horizontal="center" vertical="center" wrapText="1"/>
    </xf>
    <xf numFmtId="0" fontId="74" fillId="0" borderId="2" xfId="4" applyFont="1" applyFill="1" applyBorder="1" applyAlignment="1">
      <alignment horizontal="center" vertical="center"/>
    </xf>
    <xf numFmtId="0" fontId="74" fillId="0" borderId="0" xfId="4" applyFont="1" applyFill="1" applyBorder="1" applyAlignment="1">
      <alignment horizontal="center" vertical="center"/>
    </xf>
    <xf numFmtId="0" fontId="74" fillId="0" borderId="1" xfId="4" applyFont="1" applyFill="1" applyBorder="1" applyAlignment="1">
      <alignment horizontal="centerContinuous" vertical="center"/>
    </xf>
    <xf numFmtId="0" fontId="46" fillId="0" borderId="2" xfId="86" applyFont="1" applyBorder="1" applyAlignment="1">
      <alignment horizontal="center" vertical="center" wrapText="1"/>
    </xf>
    <xf numFmtId="0" fontId="46" fillId="0" borderId="1" xfId="86" applyFont="1" applyBorder="1" applyAlignment="1">
      <alignment horizontal="center" vertical="center" wrapText="1"/>
    </xf>
    <xf numFmtId="165" fontId="4" fillId="0" borderId="0" xfId="15" applyNumberFormat="1"/>
    <xf numFmtId="0" fontId="52" fillId="0" borderId="0" xfId="40" applyFont="1"/>
    <xf numFmtId="165" fontId="52" fillId="0" borderId="0" xfId="40" applyNumberFormat="1" applyFont="1"/>
    <xf numFmtId="165" fontId="47" fillId="0" borderId="0" xfId="40" applyNumberFormat="1" applyFont="1"/>
    <xf numFmtId="0" fontId="7" fillId="0" borderId="2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165" fontId="21" fillId="0" borderId="0" xfId="75" applyNumberFormat="1" applyFont="1" applyFill="1" applyBorder="1" applyAlignment="1">
      <alignment horizontal="right" wrapText="1" indent="3"/>
    </xf>
    <xf numFmtId="0" fontId="41" fillId="0" borderId="0" xfId="80" applyFont="1"/>
    <xf numFmtId="0" fontId="21" fillId="0" borderId="0" xfId="80"/>
    <xf numFmtId="0" fontId="21" fillId="0" borderId="0" xfId="74" applyFont="1" applyAlignment="1">
      <alignment horizontal="left" indent="1"/>
    </xf>
    <xf numFmtId="0" fontId="12" fillId="0" borderId="0" xfId="80" applyFont="1"/>
    <xf numFmtId="0" fontId="7" fillId="0" borderId="0" xfId="7" applyFont="1" applyAlignment="1">
      <alignment vertical="center" wrapText="1"/>
    </xf>
    <xf numFmtId="0" fontId="12" fillId="0" borderId="0" xfId="80" applyFont="1" applyAlignment="1">
      <alignment horizontal="center"/>
    </xf>
    <xf numFmtId="0" fontId="12" fillId="0" borderId="0" xfId="80" applyFont="1" applyAlignment="1">
      <alignment horizontal="center" vertical="center"/>
    </xf>
    <xf numFmtId="0" fontId="21" fillId="0" borderId="0" xfId="80" applyAlignment="1">
      <alignment horizontal="center" vertical="center"/>
    </xf>
    <xf numFmtId="0" fontId="21" fillId="0" borderId="0" xfId="74" applyFont="1"/>
    <xf numFmtId="165" fontId="21" fillId="0" borderId="0" xfId="80" applyNumberFormat="1"/>
    <xf numFmtId="165" fontId="74" fillId="0" borderId="0" xfId="77" applyNumberFormat="1" applyFont="1" applyAlignment="1">
      <alignment horizontal="left" indent="2"/>
    </xf>
    <xf numFmtId="0" fontId="77" fillId="0" borderId="0" xfId="81" applyFont="1"/>
    <xf numFmtId="165" fontId="77" fillId="0" borderId="0" xfId="81" applyNumberFormat="1" applyFont="1"/>
    <xf numFmtId="0" fontId="21" fillId="0" borderId="0" xfId="82" applyAlignment="1">
      <alignment horizontal="center"/>
    </xf>
    <xf numFmtId="0" fontId="25" fillId="0" borderId="0" xfId="82" applyFont="1" applyAlignment="1">
      <alignment horizontal="right"/>
    </xf>
    <xf numFmtId="0" fontId="21" fillId="0" borderId="0" xfId="82" applyAlignment="1">
      <alignment horizontal="left"/>
    </xf>
    <xf numFmtId="0" fontId="12" fillId="0" borderId="0" xfId="82" applyFont="1" applyAlignment="1">
      <alignment horizontal="left"/>
    </xf>
    <xf numFmtId="165" fontId="12" fillId="0" borderId="0" xfId="77" applyNumberFormat="1" applyFont="1"/>
    <xf numFmtId="0" fontId="21" fillId="0" borderId="0" xfId="82" applyAlignment="1">
      <alignment horizontal="left" indent="2"/>
    </xf>
    <xf numFmtId="165" fontId="21" fillId="0" borderId="0" xfId="77" applyNumberFormat="1"/>
    <xf numFmtId="0" fontId="12" fillId="0" borderId="0" xfId="74" applyFont="1" applyAlignment="1">
      <alignment horizontal="left" indent="1"/>
    </xf>
    <xf numFmtId="165" fontId="12" fillId="0" borderId="0" xfId="0" applyNumberFormat="1" applyFont="1" applyBorder="1" applyAlignment="1">
      <alignment horizontal="right" indent="1"/>
    </xf>
    <xf numFmtId="165" fontId="21" fillId="0" borderId="0" xfId="0" applyNumberFormat="1" applyFont="1" applyBorder="1"/>
    <xf numFmtId="165" fontId="21" fillId="0" borderId="0" xfId="0" applyNumberFormat="1" applyFont="1" applyBorder="1" applyAlignment="1">
      <alignment horizontal="right" indent="1"/>
    </xf>
    <xf numFmtId="0" fontId="31" fillId="0" borderId="0" xfId="56" applyFont="1" applyBorder="1" applyAlignment="1">
      <alignment horizontal="right" indent="1"/>
    </xf>
    <xf numFmtId="165" fontId="31" fillId="0" borderId="0" xfId="56" applyNumberFormat="1" applyFont="1" applyBorder="1" applyAlignment="1">
      <alignment horizontal="right" indent="1"/>
    </xf>
    <xf numFmtId="0" fontId="90" fillId="0" borderId="2" xfId="45" applyFont="1" applyBorder="1"/>
    <xf numFmtId="0" fontId="91" fillId="0" borderId="0" xfId="45" applyFont="1"/>
    <xf numFmtId="0" fontId="8" fillId="0" borderId="0" xfId="45" applyFont="1"/>
    <xf numFmtId="0" fontId="21" fillId="0" borderId="0" xfId="46" applyAlignment="1">
      <alignment horizontal="left"/>
    </xf>
    <xf numFmtId="0" fontId="21" fillId="0" borderId="0" xfId="46" applyAlignment="1">
      <alignment horizontal="left" wrapText="1"/>
    </xf>
    <xf numFmtId="0" fontId="21" fillId="0" borderId="0" xfId="47"/>
    <xf numFmtId="0" fontId="78" fillId="0" borderId="0" xfId="45" applyFont="1"/>
    <xf numFmtId="0" fontId="21" fillId="0" borderId="2" xfId="68" applyNumberFormat="1" applyFont="1" applyFill="1" applyBorder="1" applyAlignment="1">
      <alignment horizontal="center" vertical="center" wrapText="1"/>
    </xf>
    <xf numFmtId="0" fontId="21" fillId="0" borderId="0" xfId="68" applyNumberFormat="1" applyFont="1" applyFill="1" applyBorder="1" applyAlignment="1">
      <alignment horizontal="center" vertical="center"/>
    </xf>
    <xf numFmtId="0" fontId="21" fillId="0" borderId="0" xfId="68" applyNumberFormat="1" applyFont="1" applyFill="1" applyBorder="1" applyAlignment="1">
      <alignment horizontal="center" vertical="center" wrapText="1"/>
    </xf>
    <xf numFmtId="0" fontId="21" fillId="0" borderId="1" xfId="68" applyNumberFormat="1" applyFont="1" applyFill="1" applyBorder="1" applyAlignment="1">
      <alignment horizontal="center" vertical="center"/>
    </xf>
    <xf numFmtId="0" fontId="21" fillId="0" borderId="1" xfId="68" applyNumberFormat="1" applyFont="1" applyFill="1" applyBorder="1" applyAlignment="1">
      <alignment horizontal="center" vertical="center" wrapText="1"/>
    </xf>
    <xf numFmtId="0" fontId="31" fillId="0" borderId="0" xfId="87" applyFont="1"/>
    <xf numFmtId="0" fontId="31" fillId="0" borderId="0" xfId="85" applyFont="1"/>
    <xf numFmtId="0" fontId="31" fillId="0" borderId="0" xfId="90" applyFont="1" applyFill="1"/>
    <xf numFmtId="0" fontId="31" fillId="0" borderId="2" xfId="89" applyFont="1" applyBorder="1"/>
    <xf numFmtId="0" fontId="47" fillId="0" borderId="2" xfId="89" applyFont="1" applyBorder="1" applyAlignment="1">
      <alignment horizontal="center" vertical="center"/>
    </xf>
    <xf numFmtId="0" fontId="31" fillId="0" borderId="0" xfId="89" applyFont="1"/>
    <xf numFmtId="0" fontId="47" fillId="0" borderId="1" xfId="89" applyFont="1" applyBorder="1" applyAlignment="1">
      <alignment horizontal="center" vertical="center"/>
    </xf>
    <xf numFmtId="0" fontId="31" fillId="0" borderId="0" xfId="89" applyFont="1" applyAlignment="1">
      <alignment vertical="center"/>
    </xf>
    <xf numFmtId="0" fontId="31" fillId="0" borderId="0" xfId="89" applyFont="1" applyAlignment="1">
      <alignment vertical="center" wrapText="1"/>
    </xf>
    <xf numFmtId="0" fontId="4" fillId="0" borderId="0" xfId="89"/>
    <xf numFmtId="0" fontId="95" fillId="0" borderId="0" xfId="89" applyFont="1"/>
    <xf numFmtId="0" fontId="37" fillId="0" borderId="0" xfId="89" applyFont="1"/>
    <xf numFmtId="0" fontId="50" fillId="0" borderId="0" xfId="89" applyFont="1"/>
    <xf numFmtId="0" fontId="47" fillId="0" borderId="0" xfId="89" applyFont="1"/>
    <xf numFmtId="0" fontId="40" fillId="0" borderId="0" xfId="89" applyFont="1" applyAlignment="1">
      <alignment horizontal="right"/>
    </xf>
    <xf numFmtId="0" fontId="30" fillId="0" borderId="0" xfId="89" applyFont="1"/>
    <xf numFmtId="0" fontId="31" fillId="0" borderId="0" xfId="87" applyFont="1" applyFill="1"/>
    <xf numFmtId="0" fontId="37" fillId="0" borderId="0" xfId="87" applyFont="1"/>
    <xf numFmtId="0" fontId="50" fillId="0" borderId="0" xfId="87" applyFont="1"/>
    <xf numFmtId="0" fontId="31" fillId="0" borderId="0" xfId="91" applyFont="1"/>
    <xf numFmtId="165" fontId="8" fillId="0" borderId="0" xfId="28" applyNumberFormat="1" applyFont="1" applyAlignment="1">
      <alignment horizontal="right" indent="1"/>
    </xf>
    <xf numFmtId="165" fontId="8" fillId="0" borderId="0" xfId="28" applyNumberFormat="1" applyFont="1" applyAlignment="1"/>
    <xf numFmtId="165" fontId="7" fillId="0" borderId="0" xfId="28" applyNumberFormat="1" applyFont="1" applyAlignment="1">
      <alignment horizontal="right" indent="1"/>
    </xf>
    <xf numFmtId="165" fontId="14" fillId="0" borderId="0" xfId="28" applyNumberFormat="1" applyFont="1" applyAlignment="1">
      <alignment horizontal="right" indent="1"/>
    </xf>
    <xf numFmtId="165" fontId="7" fillId="0" borderId="0" xfId="28" applyNumberFormat="1" applyFont="1" applyAlignment="1"/>
    <xf numFmtId="165" fontId="21" fillId="0" borderId="0" xfId="26" applyNumberFormat="1" applyFont="1" applyFill="1" applyAlignment="1">
      <alignment horizontal="right" indent="1"/>
    </xf>
    <xf numFmtId="0" fontId="6" fillId="0" borderId="0" xfId="53" applyNumberFormat="1" applyFont="1" applyFill="1" applyBorder="1" applyAlignment="1"/>
    <xf numFmtId="0" fontId="6" fillId="0" borderId="0" xfId="53" applyNumberFormat="1" applyFont="1" applyBorder="1" applyAlignment="1"/>
    <xf numFmtId="165" fontId="7" fillId="0" borderId="0" xfId="1" applyNumberFormat="1" applyFont="1" applyFill="1" applyAlignment="1">
      <alignment horizontal="center" vertical="center" wrapText="1"/>
    </xf>
    <xf numFmtId="165" fontId="18" fillId="0" borderId="0" xfId="2" applyNumberFormat="1" applyFont="1" applyFill="1" applyBorder="1"/>
    <xf numFmtId="0" fontId="22" fillId="0" borderId="0" xfId="7" applyAlignment="1">
      <alignment vertical="center"/>
    </xf>
    <xf numFmtId="1" fontId="8" fillId="0" borderId="0" xfId="80" applyNumberFormat="1" applyFont="1" applyFill="1" applyAlignment="1"/>
    <xf numFmtId="0" fontId="22" fillId="0" borderId="0" xfId="7" applyAlignment="1"/>
    <xf numFmtId="0" fontId="21" fillId="0" borderId="0" xfId="83" applyBorder="1"/>
    <xf numFmtId="0" fontId="47" fillId="0" borderId="0" xfId="0" applyFont="1" applyBorder="1" applyAlignment="1">
      <alignment horizontal="center" vertical="center" wrapText="1"/>
    </xf>
    <xf numFmtId="0" fontId="73" fillId="0" borderId="0" xfId="68" applyFont="1" applyBorder="1" applyAlignment="1"/>
    <xf numFmtId="0" fontId="21" fillId="0" borderId="0" xfId="83" applyAlignment="1">
      <alignment horizontal="right" indent="1"/>
    </xf>
    <xf numFmtId="2" fontId="21" fillId="0" borderId="0" xfId="83" applyNumberFormat="1" applyAlignment="1">
      <alignment horizontal="right" indent="1"/>
    </xf>
    <xf numFmtId="0" fontId="76" fillId="0" borderId="0" xfId="68" applyFont="1" applyBorder="1" applyAlignment="1"/>
    <xf numFmtId="0" fontId="21" fillId="0" borderId="0" xfId="83" applyFont="1" applyAlignment="1">
      <alignment horizontal="right" indent="1"/>
    </xf>
    <xf numFmtId="2" fontId="12" fillId="0" borderId="0" xfId="73" quotePrefix="1" applyNumberFormat="1" applyFont="1" applyBorder="1" applyAlignment="1">
      <alignment horizontal="right" indent="1"/>
    </xf>
    <xf numFmtId="0" fontId="96" fillId="0" borderId="0" xfId="0" applyFont="1" applyBorder="1" applyAlignment="1">
      <alignment horizontal="center" vertical="center" wrapText="1"/>
    </xf>
    <xf numFmtId="0" fontId="96" fillId="0" borderId="0" xfId="0" applyFont="1" applyBorder="1" applyAlignment="1">
      <alignment vertical="center" wrapText="1"/>
    </xf>
    <xf numFmtId="2" fontId="12" fillId="0" borderId="0" xfId="73" applyNumberFormat="1" applyFont="1" applyBorder="1" applyAlignment="1">
      <alignment horizontal="right" indent="3"/>
    </xf>
    <xf numFmtId="0" fontId="21" fillId="0" borderId="0" xfId="83" applyAlignment="1">
      <alignment horizontal="right" indent="3"/>
    </xf>
    <xf numFmtId="2" fontId="21" fillId="0" borderId="0" xfId="83" applyNumberFormat="1" applyFont="1" applyAlignment="1">
      <alignment horizontal="right" indent="3"/>
    </xf>
    <xf numFmtId="0" fontId="31" fillId="0" borderId="0" xfId="93" applyFont="1"/>
    <xf numFmtId="2" fontId="31" fillId="0" borderId="0" xfId="93" applyNumberFormat="1" applyFont="1"/>
    <xf numFmtId="2" fontId="8" fillId="0" borderId="0" xfId="7" applyNumberFormat="1" applyFont="1" applyFill="1" applyBorder="1" applyAlignment="1">
      <alignment horizontal="right" wrapText="1"/>
    </xf>
    <xf numFmtId="0" fontId="29" fillId="0" borderId="0" xfId="7" applyFont="1" applyFill="1"/>
    <xf numFmtId="0" fontId="8" fillId="0" borderId="0" xfId="7" applyFont="1" applyFill="1" applyBorder="1"/>
    <xf numFmtId="0" fontId="21" fillId="0" borderId="0" xfId="7" applyFont="1" applyFill="1"/>
    <xf numFmtId="0" fontId="7" fillId="0" borderId="0" xfId="7" applyFont="1" applyFill="1" applyBorder="1" applyAlignment="1">
      <alignment horizontal="left" indent="1"/>
    </xf>
    <xf numFmtId="2" fontId="7" fillId="0" borderId="0" xfId="7" applyNumberFormat="1" applyFont="1" applyFill="1" applyBorder="1" applyAlignment="1">
      <alignment horizontal="right" wrapText="1"/>
    </xf>
    <xf numFmtId="0" fontId="7" fillId="0" borderId="0" xfId="7" applyFont="1" applyFill="1" applyBorder="1" applyAlignment="1">
      <alignment horizontal="left" indent="2"/>
    </xf>
    <xf numFmtId="0" fontId="7" fillId="0" borderId="0" xfId="7" applyFont="1" applyFill="1" applyBorder="1" applyAlignment="1">
      <alignment horizontal="left" wrapText="1" indent="2"/>
    </xf>
    <xf numFmtId="1" fontId="7" fillId="0" borderId="0" xfId="80" applyNumberFormat="1" applyFont="1" applyFill="1"/>
    <xf numFmtId="0" fontId="29" fillId="0" borderId="0" xfId="7" applyFont="1" applyFill="1" applyAlignment="1"/>
    <xf numFmtId="0" fontId="8" fillId="0" borderId="0" xfId="7" applyFont="1" applyFill="1" applyBorder="1" applyAlignment="1">
      <alignment horizontal="left"/>
    </xf>
    <xf numFmtId="1" fontId="8" fillId="0" borderId="0" xfId="80" applyNumberFormat="1" applyFont="1" applyFill="1" applyBorder="1" applyAlignment="1"/>
    <xf numFmtId="0" fontId="7" fillId="0" borderId="0" xfId="7" applyFont="1" applyFill="1" applyBorder="1" applyAlignment="1">
      <alignment horizontal="left" wrapText="1" indent="1"/>
    </xf>
    <xf numFmtId="0" fontId="21" fillId="0" borderId="0" xfId="7" applyFont="1" applyFill="1" applyAlignment="1">
      <alignment vertical="center"/>
    </xf>
    <xf numFmtId="0" fontId="7" fillId="0" borderId="0" xfId="7" applyFont="1" applyFill="1" applyBorder="1" applyAlignment="1">
      <alignment horizontal="left" vertical="center" wrapText="1"/>
    </xf>
    <xf numFmtId="1" fontId="7" fillId="0" borderId="0" xfId="80" applyNumberFormat="1" applyFont="1" applyFill="1" applyAlignment="1">
      <alignment vertical="center"/>
    </xf>
    <xf numFmtId="1" fontId="7" fillId="0" borderId="0" xfId="80" applyNumberFormat="1" applyFont="1" applyFill="1" applyBorder="1" applyAlignment="1">
      <alignment vertical="center"/>
    </xf>
    <xf numFmtId="2" fontId="7" fillId="0" borderId="0" xfId="7" applyNumberFormat="1" applyFont="1" applyFill="1" applyBorder="1" applyAlignment="1">
      <alignment horizontal="right" vertical="center" wrapText="1"/>
    </xf>
    <xf numFmtId="2" fontId="8" fillId="0" borderId="0" xfId="7" applyNumberFormat="1" applyFont="1" applyBorder="1" applyAlignment="1">
      <alignment horizontal="right" wrapText="1" indent="1"/>
    </xf>
    <xf numFmtId="2" fontId="7" fillId="0" borderId="0" xfId="7" applyNumberFormat="1" applyFont="1" applyBorder="1" applyAlignment="1">
      <alignment horizontal="right" wrapText="1" indent="1"/>
    </xf>
    <xf numFmtId="2" fontId="7" fillId="0" borderId="0" xfId="7" applyNumberFormat="1" applyFont="1" applyFill="1" applyBorder="1" applyAlignment="1">
      <alignment horizontal="right" wrapText="1" indent="1"/>
    </xf>
    <xf numFmtId="2" fontId="8" fillId="0" borderId="0" xfId="7" applyNumberFormat="1" applyFont="1" applyFill="1" applyBorder="1" applyAlignment="1">
      <alignment horizontal="right" wrapText="1" indent="1"/>
    </xf>
    <xf numFmtId="1" fontId="12" fillId="0" borderId="0" xfId="28" applyNumberFormat="1" applyFont="1" applyAlignment="1"/>
    <xf numFmtId="1" fontId="40" fillId="0" borderId="0" xfId="28" applyNumberFormat="1" applyFont="1" applyAlignment="1"/>
    <xf numFmtId="1" fontId="39" fillId="0" borderId="0" xfId="28" applyNumberFormat="1" applyFont="1" applyAlignment="1"/>
    <xf numFmtId="1" fontId="21" fillId="0" borderId="0" xfId="28" applyNumberFormat="1" applyAlignment="1"/>
    <xf numFmtId="1" fontId="21" fillId="0" borderId="0" xfId="26" applyNumberFormat="1" applyFont="1" applyAlignment="1"/>
    <xf numFmtId="165" fontId="21" fillId="0" borderId="0" xfId="26" applyNumberFormat="1" applyFont="1" applyAlignment="1"/>
    <xf numFmtId="1" fontId="21" fillId="0" borderId="0" xfId="26" applyNumberFormat="1" applyFont="1" applyFill="1" applyAlignment="1"/>
    <xf numFmtId="0" fontId="6" fillId="0" borderId="0" xfId="1" applyNumberFormat="1" applyFont="1" applyFill="1" applyAlignment="1">
      <alignment horizontal="left" wrapText="1"/>
    </xf>
    <xf numFmtId="0" fontId="6" fillId="0" borderId="0" xfId="9" applyNumberFormat="1" applyFont="1" applyAlignment="1">
      <alignment horizontal="left" wrapText="1"/>
    </xf>
    <xf numFmtId="0" fontId="7" fillId="0" borderId="2" xfId="4" applyFont="1" applyFill="1" applyBorder="1" applyAlignment="1">
      <alignment horizontal="center" vertical="center"/>
    </xf>
    <xf numFmtId="0" fontId="89" fillId="0" borderId="2" xfId="43" applyFont="1" applyBorder="1" applyAlignment="1">
      <alignment horizontal="center" vertical="center" wrapText="1"/>
    </xf>
    <xf numFmtId="0" fontId="9" fillId="0" borderId="1" xfId="45" applyFont="1" applyBorder="1" applyAlignment="1">
      <alignment horizontal="right"/>
    </xf>
    <xf numFmtId="0" fontId="47" fillId="0" borderId="1" xfId="48" applyFont="1" applyBorder="1" applyAlignment="1">
      <alignment horizontal="center" vertical="center" wrapText="1"/>
    </xf>
    <xf numFmtId="0" fontId="47" fillId="0" borderId="2" xfId="48" applyFont="1" applyBorder="1" applyAlignment="1">
      <alignment horizontal="center" vertical="center" wrapText="1"/>
    </xf>
    <xf numFmtId="0" fontId="47" fillId="0" borderId="0" xfId="48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39" fillId="0" borderId="1" xfId="65" applyFont="1" applyBorder="1" applyAlignment="1">
      <alignment horizontal="center" vertical="center"/>
    </xf>
    <xf numFmtId="165" fontId="21" fillId="0" borderId="0" xfId="82" applyNumberFormat="1"/>
    <xf numFmtId="165" fontId="21" fillId="0" borderId="0" xfId="77" applyNumberFormat="1" applyFont="1"/>
    <xf numFmtId="0" fontId="7" fillId="0" borderId="1" xfId="45" applyFont="1" applyBorder="1"/>
    <xf numFmtId="0" fontId="47" fillId="0" borderId="2" xfId="48" applyFont="1" applyBorder="1" applyAlignment="1">
      <alignment horizontal="center" wrapText="1"/>
    </xf>
    <xf numFmtId="0" fontId="47" fillId="0" borderId="0" xfId="48" applyFont="1" applyAlignment="1">
      <alignment horizontal="center" wrapText="1"/>
    </xf>
    <xf numFmtId="0" fontId="47" fillId="0" borderId="1" xfId="48" applyFont="1" applyBorder="1" applyAlignment="1">
      <alignment horizontal="center" wrapText="1"/>
    </xf>
    <xf numFmtId="1" fontId="7" fillId="0" borderId="1" xfId="46" applyNumberFormat="1" applyFont="1" applyBorder="1" applyAlignment="1">
      <alignment horizontal="center"/>
    </xf>
    <xf numFmtId="165" fontId="7" fillId="0" borderId="1" xfId="46" applyNumberFormat="1" applyFont="1" applyBorder="1" applyAlignment="1">
      <alignment horizontal="center"/>
    </xf>
    <xf numFmtId="1" fontId="7" fillId="0" borderId="1" xfId="45" applyNumberFormat="1" applyFont="1" applyBorder="1" applyAlignment="1">
      <alignment horizontal="center"/>
    </xf>
    <xf numFmtId="1" fontId="91" fillId="0" borderId="0" xfId="45" applyNumberFormat="1" applyFont="1"/>
    <xf numFmtId="0" fontId="7" fillId="0" borderId="2" xfId="4" quotePrefix="1" applyFont="1" applyBorder="1" applyAlignment="1">
      <alignment horizontal="center" vertical="center" wrapText="1"/>
    </xf>
    <xf numFmtId="165" fontId="18" fillId="0" borderId="0" xfId="26" applyNumberFormat="1" applyFont="1"/>
    <xf numFmtId="0" fontId="12" fillId="0" borderId="0" xfId="26" applyFont="1"/>
    <xf numFmtId="165" fontId="12" fillId="0" borderId="0" xfId="26" applyNumberFormat="1" applyFont="1"/>
    <xf numFmtId="1" fontId="21" fillId="0" borderId="0" xfId="28" applyNumberFormat="1"/>
    <xf numFmtId="1" fontId="39" fillId="0" borderId="0" xfId="28" applyNumberFormat="1" applyFont="1"/>
    <xf numFmtId="165" fontId="39" fillId="0" borderId="0" xfId="28" applyNumberFormat="1" applyFont="1"/>
    <xf numFmtId="0" fontId="8" fillId="0" borderId="0" xfId="27" applyFont="1"/>
    <xf numFmtId="0" fontId="8" fillId="0" borderId="0" xfId="26" applyFont="1"/>
    <xf numFmtId="0" fontId="8" fillId="0" borderId="0" xfId="28" applyFont="1"/>
    <xf numFmtId="165" fontId="8" fillId="0" borderId="0" xfId="28" applyNumberFormat="1" applyFont="1"/>
    <xf numFmtId="165" fontId="8" fillId="0" borderId="0" xfId="26" applyNumberFormat="1" applyFont="1"/>
    <xf numFmtId="0" fontId="7" fillId="0" borderId="0" xfId="27" applyFont="1" applyAlignment="1">
      <alignment horizontal="left" indent="1"/>
    </xf>
    <xf numFmtId="0" fontId="7" fillId="0" borderId="0" xfId="28" applyFont="1"/>
    <xf numFmtId="165" fontId="7" fillId="0" borderId="0" xfId="28" applyNumberFormat="1" applyFont="1"/>
    <xf numFmtId="165" fontId="7" fillId="0" borderId="0" xfId="26" applyNumberFormat="1" applyFont="1"/>
    <xf numFmtId="0" fontId="15" fillId="0" borderId="0" xfId="27" applyFont="1" applyAlignment="1">
      <alignment horizontal="left" indent="1"/>
    </xf>
    <xf numFmtId="1" fontId="97" fillId="0" borderId="0" xfId="45" applyNumberFormat="1" applyFont="1"/>
    <xf numFmtId="1" fontId="98" fillId="0" borderId="0" xfId="45" applyNumberFormat="1" applyFont="1"/>
    <xf numFmtId="0" fontId="81" fillId="0" borderId="0" xfId="48" applyFont="1"/>
    <xf numFmtId="1" fontId="99" fillId="0" borderId="0" xfId="45" applyNumberFormat="1" applyFont="1" applyAlignment="1">
      <alignment horizontal="center"/>
    </xf>
    <xf numFmtId="1" fontId="100" fillId="0" borderId="0" xfId="45" applyNumberFormat="1" applyFont="1" applyAlignment="1">
      <alignment horizontal="center"/>
    </xf>
    <xf numFmtId="0" fontId="101" fillId="0" borderId="0" xfId="48" applyFont="1"/>
    <xf numFmtId="0" fontId="7" fillId="0" borderId="0" xfId="45" applyFont="1" applyAlignment="1">
      <alignment vertical="center"/>
    </xf>
    <xf numFmtId="0" fontId="7" fillId="0" borderId="0" xfId="46" applyFont="1" applyAlignment="1">
      <alignment vertical="center"/>
    </xf>
    <xf numFmtId="0" fontId="15" fillId="0" borderId="1" xfId="45" applyFont="1" applyBorder="1"/>
    <xf numFmtId="0" fontId="7" fillId="0" borderId="2" xfId="45" applyFont="1" applyBorder="1" applyAlignment="1">
      <alignment vertical="center"/>
    </xf>
    <xf numFmtId="0" fontId="47" fillId="0" borderId="0" xfId="0" applyFont="1" applyAlignment="1">
      <alignment vertical="center" wrapText="1"/>
    </xf>
    <xf numFmtId="0" fontId="47" fillId="0" borderId="0" xfId="48" applyFont="1"/>
    <xf numFmtId="1" fontId="52" fillId="0" borderId="0" xfId="48" applyNumberFormat="1" applyFont="1"/>
    <xf numFmtId="165" fontId="52" fillId="0" borderId="0" xfId="48" applyNumberFormat="1" applyFont="1"/>
    <xf numFmtId="0" fontId="52" fillId="0" borderId="0" xfId="48" applyFont="1"/>
    <xf numFmtId="1" fontId="47" fillId="0" borderId="0" xfId="48" applyNumberFormat="1" applyFont="1"/>
    <xf numFmtId="165" fontId="47" fillId="0" borderId="0" xfId="48" applyNumberFormat="1" applyFont="1"/>
    <xf numFmtId="1" fontId="101" fillId="0" borderId="0" xfId="48" applyNumberFormat="1" applyFont="1"/>
    <xf numFmtId="0" fontId="15" fillId="0" borderId="2" xfId="46" applyFont="1" applyBorder="1"/>
    <xf numFmtId="1" fontId="6" fillId="0" borderId="0" xfId="50" applyNumberFormat="1" applyFont="1"/>
    <xf numFmtId="1" fontId="18" fillId="0" borderId="0" xfId="50" applyNumberFormat="1" applyFont="1"/>
    <xf numFmtId="165" fontId="90" fillId="0" borderId="0" xfId="45" applyNumberFormat="1" applyFont="1"/>
    <xf numFmtId="1" fontId="102" fillId="0" borderId="0" xfId="50" applyNumberFormat="1" applyFont="1"/>
    <xf numFmtId="1" fontId="103" fillId="0" borderId="0" xfId="45" applyNumberFormat="1" applyFont="1"/>
    <xf numFmtId="0" fontId="68" fillId="0" borderId="0" xfId="45" applyFont="1"/>
    <xf numFmtId="1" fontId="8" fillId="0" borderId="0" xfId="45" applyNumberFormat="1" applyFont="1" applyAlignment="1">
      <alignment horizontal="center"/>
    </xf>
    <xf numFmtId="1" fontId="9" fillId="0" borderId="0" xfId="45" applyNumberFormat="1" applyFont="1" applyAlignment="1">
      <alignment horizontal="center"/>
    </xf>
    <xf numFmtId="1" fontId="8" fillId="0" borderId="0" xfId="45" applyNumberFormat="1" applyFont="1" applyAlignment="1">
      <alignment horizontal="right"/>
    </xf>
    <xf numFmtId="0" fontId="8" fillId="0" borderId="0" xfId="45" applyFont="1" applyAlignment="1">
      <alignment horizontal="right"/>
    </xf>
    <xf numFmtId="1" fontId="7" fillId="0" borderId="0" xfId="45" applyNumberFormat="1" applyFont="1" applyAlignment="1">
      <alignment horizontal="right"/>
    </xf>
    <xf numFmtId="0" fontId="7" fillId="0" borderId="0" xfId="45" applyFont="1" applyAlignment="1">
      <alignment horizontal="right"/>
    </xf>
    <xf numFmtId="1" fontId="7" fillId="0" borderId="0" xfId="47" applyNumberFormat="1" applyFont="1" applyAlignment="1">
      <alignment horizontal="right"/>
    </xf>
    <xf numFmtId="165" fontId="15" fillId="0" borderId="0" xfId="47" applyNumberFormat="1" applyFont="1"/>
    <xf numFmtId="0" fontId="15" fillId="0" borderId="0" xfId="47" applyFont="1"/>
    <xf numFmtId="165" fontId="8" fillId="0" borderId="0" xfId="62" applyNumberFormat="1" applyFont="1" applyFill="1" applyBorder="1" applyAlignment="1"/>
    <xf numFmtId="165" fontId="7" fillId="0" borderId="0" xfId="62" applyNumberFormat="1" applyFont="1" applyFill="1" applyBorder="1" applyAlignment="1"/>
    <xf numFmtId="2" fontId="7" fillId="0" borderId="0" xfId="62" applyNumberFormat="1" applyFont="1" applyFill="1" applyBorder="1" applyAlignment="1"/>
    <xf numFmtId="0" fontId="15" fillId="0" borderId="0" xfId="62" applyFont="1" applyFill="1" applyBorder="1" applyAlignment="1">
      <alignment horizontal="left"/>
    </xf>
    <xf numFmtId="0" fontId="7" fillId="0" borderId="0" xfId="62" applyFont="1" applyFill="1" applyBorder="1" applyAlignment="1">
      <alignment horizontal="left"/>
    </xf>
    <xf numFmtId="0" fontId="7" fillId="0" borderId="0" xfId="62" applyFont="1" applyFill="1" applyBorder="1" applyAlignment="1"/>
    <xf numFmtId="165" fontId="8" fillId="0" borderId="0" xfId="62" applyNumberFormat="1" applyFont="1" applyFill="1" applyBorder="1" applyAlignment="1">
      <alignment horizontal="right" indent="1"/>
    </xf>
    <xf numFmtId="165" fontId="7" fillId="0" borderId="0" xfId="62" applyNumberFormat="1" applyFont="1" applyFill="1" applyBorder="1" applyAlignment="1">
      <alignment horizontal="right" indent="1"/>
    </xf>
    <xf numFmtId="0" fontId="7" fillId="0" borderId="0" xfId="62" applyFont="1" applyFill="1" applyBorder="1" applyAlignment="1">
      <alignment horizontal="right" vertical="center" indent="1"/>
    </xf>
    <xf numFmtId="2" fontId="7" fillId="0" borderId="0" xfId="62" applyNumberFormat="1" applyFont="1" applyFill="1" applyBorder="1" applyAlignment="1">
      <alignment horizontal="right" indent="1"/>
    </xf>
    <xf numFmtId="0" fontId="6" fillId="0" borderId="0" xfId="63" applyFont="1"/>
    <xf numFmtId="0" fontId="18" fillId="0" borderId="0" xfId="63" applyFont="1"/>
    <xf numFmtId="0" fontId="21" fillId="0" borderId="0" xfId="63"/>
    <xf numFmtId="0" fontId="6" fillId="0" borderId="0" xfId="69" applyFont="1" applyAlignment="1">
      <alignment vertical="center"/>
    </xf>
    <xf numFmtId="0" fontId="12" fillId="0" borderId="0" xfId="69" applyFont="1" applyAlignment="1">
      <alignment vertical="center"/>
    </xf>
    <xf numFmtId="0" fontId="12" fillId="0" borderId="0" xfId="69" applyFont="1" applyAlignment="1">
      <alignment horizontal="center" vertical="center"/>
    </xf>
    <xf numFmtId="0" fontId="21" fillId="0" borderId="1" xfId="69" applyBorder="1" applyAlignment="1">
      <alignment vertical="center"/>
    </xf>
    <xf numFmtId="0" fontId="25" fillId="0" borderId="0" xfId="68" applyFont="1" applyAlignment="1">
      <alignment horizontal="right"/>
    </xf>
    <xf numFmtId="0" fontId="21" fillId="0" borderId="2" xfId="69" applyBorder="1" applyAlignment="1">
      <alignment vertical="center"/>
    </xf>
    <xf numFmtId="0" fontId="21" fillId="0" borderId="0" xfId="69" applyAlignment="1">
      <alignment vertical="center"/>
    </xf>
    <xf numFmtId="0" fontId="21" fillId="0" borderId="0" xfId="63" applyAlignment="1">
      <alignment horizontal="center" vertical="center" wrapText="1"/>
    </xf>
    <xf numFmtId="0" fontId="12" fillId="0" borderId="0" xfId="67" applyFont="1"/>
    <xf numFmtId="2" fontId="12" fillId="0" borderId="0" xfId="67" applyNumberFormat="1" applyFont="1" applyAlignment="1">
      <alignment horizontal="right" indent="1"/>
    </xf>
    <xf numFmtId="2" fontId="12" fillId="0" borderId="0" xfId="67" applyNumberFormat="1" applyFont="1" applyAlignment="1">
      <alignment horizontal="right" indent="2"/>
    </xf>
    <xf numFmtId="0" fontId="21" fillId="0" borderId="0" xfId="67" applyFont="1" applyAlignment="1">
      <alignment horizontal="left" indent="1"/>
    </xf>
    <xf numFmtId="2" fontId="31" fillId="0" borderId="0" xfId="93" applyNumberFormat="1" applyFont="1" applyAlignment="1">
      <alignment horizontal="right" indent="1"/>
    </xf>
    <xf numFmtId="2" fontId="31" fillId="0" borderId="0" xfId="93" applyNumberFormat="1" applyFont="1" applyAlignment="1">
      <alignment horizontal="right" indent="2"/>
    </xf>
    <xf numFmtId="0" fontId="21" fillId="0" borderId="0" xfId="67" applyFont="1" applyAlignment="1">
      <alignment horizontal="left" wrapText="1" indent="1"/>
    </xf>
    <xf numFmtId="164" fontId="30" fillId="0" borderId="0" xfId="94" applyFont="1" applyAlignment="1">
      <alignment horizontal="right" indent="2"/>
    </xf>
    <xf numFmtId="164" fontId="31" fillId="0" borderId="0" xfId="94" applyFont="1" applyAlignment="1">
      <alignment horizontal="right" indent="2"/>
    </xf>
    <xf numFmtId="0" fontId="42" fillId="0" borderId="0" xfId="67" applyFont="1" applyAlignment="1">
      <alignment horizontal="left" indent="1"/>
    </xf>
    <xf numFmtId="2" fontId="21" fillId="0" borderId="0" xfId="67" applyNumberFormat="1" applyFont="1" applyAlignment="1">
      <alignment horizontal="right" indent="1"/>
    </xf>
    <xf numFmtId="0" fontId="6" fillId="0" borderId="0" xfId="68" applyFont="1" applyAlignment="1">
      <alignment horizontal="left"/>
    </xf>
    <xf numFmtId="0" fontId="18" fillId="0" borderId="0" xfId="68" applyFont="1"/>
    <xf numFmtId="0" fontId="21" fillId="0" borderId="0" xfId="68" applyFont="1"/>
    <xf numFmtId="0" fontId="21" fillId="0" borderId="0" xfId="68" applyFont="1" applyAlignment="1">
      <alignment horizontal="right"/>
    </xf>
    <xf numFmtId="0" fontId="21" fillId="0" borderId="0" xfId="68" applyFont="1" applyAlignment="1">
      <alignment horizontal="center" vertical="center"/>
    </xf>
    <xf numFmtId="0" fontId="12" fillId="0" borderId="0" xfId="68" applyFont="1"/>
    <xf numFmtId="2" fontId="12" fillId="0" borderId="0" xfId="71" applyNumberFormat="1" applyFont="1" applyAlignment="1">
      <alignment horizontal="right" indent="1"/>
    </xf>
    <xf numFmtId="2" fontId="12" fillId="0" borderId="0" xfId="72" applyNumberFormat="1" applyFont="1" applyAlignment="1">
      <alignment horizontal="right" indent="2"/>
    </xf>
    <xf numFmtId="2" fontId="22" fillId="0" borderId="0" xfId="71" applyNumberFormat="1"/>
    <xf numFmtId="168" fontId="42" fillId="0" borderId="0" xfId="68" applyNumberFormat="1" applyFont="1" applyAlignment="1">
      <alignment horizontal="left" indent="1"/>
    </xf>
    <xf numFmtId="2" fontId="21" fillId="0" borderId="0" xfId="71" applyNumberFormat="1" applyFont="1" applyAlignment="1">
      <alignment horizontal="right" indent="1"/>
    </xf>
    <xf numFmtId="2" fontId="21" fillId="0" borderId="0" xfId="72" applyNumberFormat="1" applyFont="1" applyAlignment="1">
      <alignment horizontal="right" indent="2"/>
    </xf>
    <xf numFmtId="168" fontId="21" fillId="0" borderId="0" xfId="68" applyNumberFormat="1" applyFont="1" applyAlignment="1">
      <alignment horizontal="left" indent="2"/>
    </xf>
    <xf numFmtId="0" fontId="21" fillId="0" borderId="0" xfId="67" applyFont="1" applyAlignment="1">
      <alignment horizontal="left" indent="2"/>
    </xf>
    <xf numFmtId="2" fontId="21" fillId="0" borderId="0" xfId="71" applyNumberFormat="1" applyFont="1" applyAlignment="1">
      <alignment horizontal="right" indent="2"/>
    </xf>
    <xf numFmtId="168" fontId="21" fillId="0" borderId="0" xfId="68" applyNumberFormat="1" applyFont="1" applyAlignment="1">
      <alignment horizontal="left" indent="1"/>
    </xf>
    <xf numFmtId="2" fontId="21" fillId="0" borderId="0" xfId="71" applyNumberFormat="1" applyFont="1" applyAlignment="1">
      <alignment horizontal="center"/>
    </xf>
    <xf numFmtId="0" fontId="25" fillId="0" borderId="0" xfId="68" applyFont="1" applyAlignment="1">
      <alignment horizontal="left" indent="2"/>
    </xf>
    <xf numFmtId="2" fontId="25" fillId="0" borderId="0" xfId="73" applyNumberFormat="1" applyFont="1" applyAlignment="1">
      <alignment horizontal="right" indent="1"/>
    </xf>
    <xf numFmtId="2" fontId="21" fillId="0" borderId="0" xfId="73" applyNumberFormat="1" applyFont="1" applyAlignment="1">
      <alignment horizontal="right" indent="1"/>
    </xf>
    <xf numFmtId="2" fontId="21" fillId="0" borderId="0" xfId="73" applyNumberFormat="1" applyFont="1" applyAlignment="1">
      <alignment horizontal="right"/>
    </xf>
    <xf numFmtId="0" fontId="74" fillId="0" borderId="0" xfId="68" applyFont="1"/>
    <xf numFmtId="2" fontId="7" fillId="0" borderId="0" xfId="73" applyNumberFormat="1" applyFont="1" applyAlignment="1">
      <alignment horizontal="right"/>
    </xf>
    <xf numFmtId="0" fontId="73" fillId="0" borderId="0" xfId="68" applyFont="1" applyAlignment="1">
      <alignment horizontal="left"/>
    </xf>
    <xf numFmtId="2" fontId="8" fillId="0" borderId="0" xfId="73" applyNumberFormat="1" applyFont="1" applyAlignment="1">
      <alignment horizontal="right"/>
    </xf>
    <xf numFmtId="0" fontId="18" fillId="0" borderId="0" xfId="69" applyFont="1"/>
    <xf numFmtId="0" fontId="22" fillId="0" borderId="0" xfId="71"/>
    <xf numFmtId="0" fontId="18" fillId="0" borderId="0" xfId="71" applyFont="1"/>
    <xf numFmtId="0" fontId="6" fillId="0" borderId="0" xfId="69" applyFont="1"/>
    <xf numFmtId="0" fontId="62" fillId="0" borderId="0" xfId="69" applyFont="1"/>
    <xf numFmtId="0" fontId="62" fillId="0" borderId="0" xfId="69" applyFont="1" applyAlignment="1">
      <alignment horizontal="center" vertical="center"/>
    </xf>
    <xf numFmtId="0" fontId="61" fillId="0" borderId="1" xfId="69" applyFont="1" applyBorder="1" applyAlignment="1">
      <alignment vertical="center"/>
    </xf>
    <xf numFmtId="0" fontId="12" fillId="0" borderId="0" xfId="67" applyFont="1" applyAlignment="1">
      <alignment horizontal="left"/>
    </xf>
    <xf numFmtId="2" fontId="12" fillId="0" borderId="0" xfId="71" applyNumberFormat="1" applyFont="1" applyAlignment="1">
      <alignment horizontal="right" indent="2"/>
    </xf>
    <xf numFmtId="2" fontId="65" fillId="0" borderId="0" xfId="71" applyNumberFormat="1" applyFont="1"/>
    <xf numFmtId="0" fontId="7" fillId="0" borderId="0" xfId="67" applyFont="1" applyAlignment="1">
      <alignment horizontal="left" indent="1"/>
    </xf>
    <xf numFmtId="2" fontId="7" fillId="0" borderId="0" xfId="71" applyNumberFormat="1" applyFont="1" applyAlignment="1">
      <alignment horizontal="right" indent="2"/>
    </xf>
    <xf numFmtId="0" fontId="18" fillId="0" borderId="0" xfId="70" applyFont="1"/>
    <xf numFmtId="2" fontId="12" fillId="0" borderId="0" xfId="70" applyNumberFormat="1" applyFont="1" applyAlignment="1">
      <alignment horizontal="right" indent="1"/>
    </xf>
    <xf numFmtId="2" fontId="12" fillId="0" borderId="0" xfId="70" applyNumberFormat="1" applyFont="1" applyAlignment="1">
      <alignment horizontal="right" indent="2"/>
    </xf>
    <xf numFmtId="2" fontId="21" fillId="0" borderId="0" xfId="70" applyNumberFormat="1" applyFont="1" applyAlignment="1">
      <alignment horizontal="right" indent="1"/>
    </xf>
    <xf numFmtId="2" fontId="21" fillId="0" borderId="0" xfId="70" applyNumberFormat="1" applyFont="1" applyAlignment="1">
      <alignment horizontal="right" indent="2"/>
    </xf>
    <xf numFmtId="49" fontId="12" fillId="0" borderId="0" xfId="69" applyNumberFormat="1" applyFont="1" applyAlignment="1">
      <alignment horizontal="left" wrapText="1"/>
    </xf>
    <xf numFmtId="4" fontId="12" fillId="0" borderId="0" xfId="69" applyNumberFormat="1" applyFont="1" applyAlignment="1">
      <alignment horizontal="right" indent="1"/>
    </xf>
    <xf numFmtId="4" fontId="12" fillId="0" borderId="0" xfId="69" applyNumberFormat="1" applyFont="1" applyFill="1" applyAlignment="1">
      <alignment horizontal="right" indent="2"/>
    </xf>
    <xf numFmtId="0" fontId="72" fillId="0" borderId="0" xfId="69" applyFont="1"/>
    <xf numFmtId="2" fontId="72" fillId="0" borderId="0" xfId="69" applyNumberFormat="1" applyFont="1"/>
    <xf numFmtId="4" fontId="72" fillId="0" borderId="0" xfId="69" applyNumberFormat="1" applyFont="1"/>
    <xf numFmtId="4" fontId="21" fillId="0" borderId="0" xfId="69" applyNumberFormat="1" applyAlignment="1">
      <alignment horizontal="right" indent="1"/>
    </xf>
    <xf numFmtId="0" fontId="21" fillId="0" borderId="0" xfId="69" applyAlignment="1">
      <alignment horizontal="left" indent="1"/>
    </xf>
    <xf numFmtId="4" fontId="21" fillId="0" borderId="0" xfId="69" applyNumberFormat="1" applyFill="1" applyAlignment="1">
      <alignment horizontal="right" indent="2"/>
    </xf>
    <xf numFmtId="4" fontId="21" fillId="0" borderId="0" xfId="69" applyNumberFormat="1" applyAlignment="1">
      <alignment horizontal="right" indent="2"/>
    </xf>
    <xf numFmtId="49" fontId="21" fillId="0" borderId="0" xfId="69" applyNumberFormat="1" applyAlignment="1">
      <alignment horizontal="left" wrapText="1"/>
    </xf>
    <xf numFmtId="4" fontId="21" fillId="0" borderId="0" xfId="69" applyNumberFormat="1"/>
    <xf numFmtId="49" fontId="67" fillId="0" borderId="0" xfId="69" applyNumberFormat="1" applyFont="1" applyAlignment="1">
      <alignment horizontal="left" wrapText="1"/>
    </xf>
    <xf numFmtId="4" fontId="12" fillId="0" borderId="0" xfId="69" applyNumberFormat="1" applyFont="1" applyAlignment="1">
      <alignment horizontal="right" indent="2"/>
    </xf>
    <xf numFmtId="170" fontId="67" fillId="0" borderId="0" xfId="69" applyNumberFormat="1" applyFont="1"/>
    <xf numFmtId="0" fontId="12" fillId="0" borderId="0" xfId="67" applyFont="1" applyAlignment="1">
      <alignment wrapText="1"/>
    </xf>
    <xf numFmtId="172" fontId="67" fillId="0" borderId="0" xfId="69" applyNumberFormat="1" applyFont="1"/>
    <xf numFmtId="0" fontId="42" fillId="0" borderId="0" xfId="69" applyFont="1"/>
    <xf numFmtId="0" fontId="12" fillId="0" borderId="0" xfId="69" applyFont="1"/>
    <xf numFmtId="0" fontId="6" fillId="0" borderId="0" xfId="42" applyFont="1"/>
    <xf numFmtId="0" fontId="6" fillId="0" borderId="1" xfId="42" applyFont="1" applyBorder="1" applyAlignment="1">
      <alignment horizontal="center"/>
    </xf>
    <xf numFmtId="0" fontId="6" fillId="0" borderId="0" xfId="42" applyFont="1" applyAlignment="1">
      <alignment horizontal="center"/>
    </xf>
    <xf numFmtId="0" fontId="18" fillId="0" borderId="0" xfId="42" applyFont="1"/>
    <xf numFmtId="0" fontId="25" fillId="0" borderId="0" xfId="42" applyFont="1" applyAlignment="1">
      <alignment horizontal="right"/>
    </xf>
    <xf numFmtId="0" fontId="21" fillId="0" borderId="0" xfId="42" applyFont="1"/>
    <xf numFmtId="0" fontId="74" fillId="0" borderId="2" xfId="44" applyFont="1" applyBorder="1" applyAlignment="1">
      <alignment horizontal="center" vertical="center" wrapText="1"/>
    </xf>
    <xf numFmtId="0" fontId="89" fillId="0" borderId="0" xfId="43" applyFont="1" applyAlignment="1">
      <alignment horizontal="center" vertical="center" wrapText="1"/>
    </xf>
    <xf numFmtId="0" fontId="74" fillId="0" borderId="0" xfId="44" applyFont="1" applyAlignment="1">
      <alignment horizontal="center" vertical="center" wrapText="1"/>
    </xf>
    <xf numFmtId="0" fontId="74" fillId="0" borderId="0" xfId="95" applyFont="1" applyAlignment="1">
      <alignment horizontal="center" vertical="center" wrapText="1"/>
    </xf>
    <xf numFmtId="165" fontId="74" fillId="0" borderId="0" xfId="42" applyNumberFormat="1" applyFont="1" applyAlignment="1">
      <alignment horizontal="center" vertical="center"/>
    </xf>
    <xf numFmtId="0" fontId="43" fillId="0" borderId="0" xfId="43" applyAlignment="1">
      <alignment wrapText="1"/>
    </xf>
    <xf numFmtId="0" fontId="12" fillId="0" borderId="0" xfId="42" applyFont="1"/>
    <xf numFmtId="1" fontId="12" fillId="0" borderId="0" xfId="42" applyNumberFormat="1" applyFont="1" applyAlignment="1">
      <alignment horizontal="right" indent="2"/>
    </xf>
    <xf numFmtId="1" fontId="12" fillId="0" borderId="0" xfId="42" applyNumberFormat="1" applyFont="1" applyAlignment="1">
      <alignment horizontal="right" indent="1"/>
    </xf>
    <xf numFmtId="165" fontId="12" fillId="0" borderId="0" xfId="42" applyNumberFormat="1" applyFont="1" applyAlignment="1">
      <alignment horizontal="right" indent="1"/>
    </xf>
    <xf numFmtId="165" fontId="12" fillId="0" borderId="0" xfId="42" applyNumberFormat="1" applyFont="1" applyAlignment="1">
      <alignment horizontal="right" indent="3"/>
    </xf>
    <xf numFmtId="165" fontId="12" fillId="0" borderId="0" xfId="42" applyNumberFormat="1" applyFont="1" applyAlignment="1">
      <alignment horizontal="right" indent="2"/>
    </xf>
    <xf numFmtId="0" fontId="21" fillId="0" borderId="0" xfId="42" applyFont="1" applyAlignment="1">
      <alignment horizontal="left" indent="1"/>
    </xf>
    <xf numFmtId="1" fontId="21" fillId="0" borderId="0" xfId="42" applyNumberFormat="1" applyFont="1" applyAlignment="1">
      <alignment horizontal="right" indent="2"/>
    </xf>
    <xf numFmtId="1" fontId="21" fillId="0" borderId="0" xfId="42" applyNumberFormat="1" applyFont="1" applyAlignment="1">
      <alignment horizontal="right" indent="1"/>
    </xf>
    <xf numFmtId="165" fontId="21" fillId="0" borderId="0" xfId="42" applyNumberFormat="1" applyFont="1" applyAlignment="1">
      <alignment horizontal="right" indent="1"/>
    </xf>
    <xf numFmtId="165" fontId="21" fillId="0" borderId="0" xfId="42" applyNumberFormat="1" applyFont="1" applyAlignment="1">
      <alignment horizontal="right" indent="3"/>
    </xf>
    <xf numFmtId="165" fontId="21" fillId="0" borderId="0" xfId="42" applyNumberFormat="1" applyFont="1" applyAlignment="1">
      <alignment horizontal="right" indent="2"/>
    </xf>
    <xf numFmtId="1" fontId="21" fillId="0" borderId="0" xfId="42" applyNumberFormat="1" applyFont="1"/>
    <xf numFmtId="165" fontId="21" fillId="0" borderId="0" xfId="42" applyNumberFormat="1" applyFont="1"/>
    <xf numFmtId="165" fontId="74" fillId="0" borderId="1" xfId="42" applyNumberFormat="1" applyFont="1" applyBorder="1" applyAlignment="1">
      <alignment horizontal="center" vertical="center"/>
    </xf>
    <xf numFmtId="0" fontId="74" fillId="0" borderId="1" xfId="42" applyNumberFormat="1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0" xfId="7" applyFont="1" applyAlignment="1">
      <alignment horizontal="center" vertical="center" wrapText="1"/>
    </xf>
    <xf numFmtId="1" fontId="12" fillId="0" borderId="0" xfId="0" applyNumberFormat="1" applyFont="1" applyBorder="1"/>
    <xf numFmtId="165" fontId="8" fillId="0" borderId="0" xfId="0" applyNumberFormat="1" applyFont="1" applyBorder="1"/>
    <xf numFmtId="165" fontId="7" fillId="0" borderId="0" xfId="0" applyNumberFormat="1" applyFont="1" applyBorder="1"/>
    <xf numFmtId="165" fontId="8" fillId="0" borderId="0" xfId="0" applyNumberFormat="1" applyFont="1" applyBorder="1" applyAlignment="1">
      <alignment horizontal="right" indent="2"/>
    </xf>
    <xf numFmtId="165" fontId="7" fillId="0" borderId="0" xfId="0" applyNumberFormat="1" applyFont="1" applyBorder="1" applyAlignment="1">
      <alignment horizontal="right" indent="2"/>
    </xf>
    <xf numFmtId="165" fontId="12" fillId="0" borderId="0" xfId="0" applyNumberFormat="1" applyFont="1" applyBorder="1" applyAlignment="1">
      <alignment horizontal="right" indent="2"/>
    </xf>
    <xf numFmtId="165" fontId="21" fillId="0" borderId="0" xfId="0" applyNumberFormat="1" applyFont="1" applyBorder="1" applyAlignment="1">
      <alignment horizontal="right" indent="2"/>
    </xf>
    <xf numFmtId="0" fontId="31" fillId="0" borderId="0" xfId="56" applyFont="1" applyBorder="1" applyAlignment="1">
      <alignment horizontal="right" indent="2"/>
    </xf>
    <xf numFmtId="165" fontId="31" fillId="0" borderId="0" xfId="56" applyNumberFormat="1" applyFont="1" applyBorder="1" applyAlignment="1">
      <alignment horizontal="right" indent="2"/>
    </xf>
    <xf numFmtId="165" fontId="21" fillId="0" borderId="0" xfId="58" applyNumberFormat="1" applyFont="1" applyFill="1" applyBorder="1" applyAlignment="1">
      <alignment horizontal="right" indent="2"/>
    </xf>
    <xf numFmtId="0" fontId="22" fillId="0" borderId="0" xfId="57" applyFont="1" applyFill="1" applyAlignment="1">
      <alignment horizontal="right" indent="2"/>
    </xf>
    <xf numFmtId="1" fontId="12" fillId="0" borderId="0" xfId="0" applyNumberFormat="1" applyFont="1" applyBorder="1" applyAlignment="1">
      <alignment horizontal="right" indent="1"/>
    </xf>
    <xf numFmtId="0" fontId="3" fillId="0" borderId="1" xfId="15" applyFont="1" applyBorder="1"/>
    <xf numFmtId="0" fontId="3" fillId="0" borderId="2" xfId="15" applyFont="1" applyBorder="1"/>
    <xf numFmtId="0" fontId="3" fillId="0" borderId="0" xfId="15" applyFont="1"/>
    <xf numFmtId="0" fontId="51" fillId="0" borderId="0" xfId="0" applyFont="1" applyAlignment="1">
      <alignment horizontal="center" vertical="center" wrapText="1"/>
    </xf>
    <xf numFmtId="0" fontId="30" fillId="0" borderId="0" xfId="87" applyFont="1"/>
    <xf numFmtId="0" fontId="4" fillId="0" borderId="0" xfId="87"/>
    <xf numFmtId="0" fontId="51" fillId="0" borderId="0" xfId="43" applyFont="1" applyAlignment="1">
      <alignment horizontal="center" wrapText="1"/>
    </xf>
    <xf numFmtId="0" fontId="31" fillId="0" borderId="0" xfId="87" applyFont="1" applyAlignment="1">
      <alignment horizontal="center"/>
    </xf>
    <xf numFmtId="0" fontId="93" fillId="0" borderId="0" xfId="43" applyFont="1" applyAlignment="1">
      <alignment horizontal="right" wrapText="1" indent="1"/>
    </xf>
    <xf numFmtId="0" fontId="89" fillId="0" borderId="0" xfId="87" applyFont="1" applyAlignment="1">
      <alignment horizontal="right" indent="1"/>
    </xf>
    <xf numFmtId="0" fontId="31" fillId="0" borderId="0" xfId="87" applyFont="1" applyAlignment="1">
      <alignment horizontal="left" indent="1"/>
    </xf>
    <xf numFmtId="165" fontId="89" fillId="0" borderId="0" xfId="87" applyNumberFormat="1" applyFont="1" applyAlignment="1">
      <alignment horizontal="right" indent="1"/>
    </xf>
    <xf numFmtId="165" fontId="93" fillId="0" borderId="0" xfId="43" applyNumberFormat="1" applyFont="1" applyAlignment="1">
      <alignment horizontal="right" wrapText="1" indent="1"/>
    </xf>
    <xf numFmtId="0" fontId="102" fillId="0" borderId="0" xfId="15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96" applyFont="1" applyAlignment="1">
      <alignment horizontal="left"/>
    </xf>
    <xf numFmtId="0" fontId="18" fillId="0" borderId="0" xfId="96" applyFont="1" applyAlignment="1">
      <alignment horizontal="left"/>
    </xf>
    <xf numFmtId="0" fontId="18" fillId="0" borderId="0" xfId="96" applyFont="1" applyAlignment="1">
      <alignment horizontal="center"/>
    </xf>
    <xf numFmtId="0" fontId="18" fillId="0" borderId="0" xfId="96" applyFont="1"/>
    <xf numFmtId="0" fontId="23" fillId="0" borderId="0" xfId="96" applyFont="1"/>
    <xf numFmtId="0" fontId="23" fillId="0" borderId="0" xfId="96" applyFont="1" applyAlignment="1">
      <alignment horizontal="center"/>
    </xf>
    <xf numFmtId="0" fontId="25" fillId="0" borderId="0" xfId="96" applyFont="1" applyAlignment="1">
      <alignment horizontal="right"/>
    </xf>
    <xf numFmtId="0" fontId="23" fillId="0" borderId="2" xfId="96" applyFont="1" applyBorder="1"/>
    <xf numFmtId="0" fontId="23" fillId="0" borderId="2" xfId="96" applyFont="1" applyBorder="1" applyAlignment="1">
      <alignment vertical="center"/>
    </xf>
    <xf numFmtId="0" fontId="21" fillId="0" borderId="2" xfId="96" applyFont="1" applyBorder="1" applyAlignment="1">
      <alignment horizontal="center" vertical="center"/>
    </xf>
    <xf numFmtId="0" fontId="23" fillId="0" borderId="0" xfId="96" applyFont="1" applyAlignment="1">
      <alignment vertical="center"/>
    </xf>
    <xf numFmtId="0" fontId="21" fillId="0" borderId="1" xfId="96" applyFont="1" applyBorder="1" applyAlignment="1">
      <alignment horizontal="center" vertical="center"/>
    </xf>
    <xf numFmtId="0" fontId="12" fillId="0" borderId="0" xfId="96" applyFont="1"/>
    <xf numFmtId="1" fontId="12" fillId="0" borderId="0" xfId="96" applyNumberFormat="1" applyFont="1" applyAlignment="1">
      <alignment horizontal="right" indent="3"/>
    </xf>
    <xf numFmtId="165" fontId="12" fillId="0" borderId="0" xfId="96" applyNumberFormat="1" applyFont="1" applyAlignment="1">
      <alignment horizontal="right" indent="3"/>
    </xf>
    <xf numFmtId="0" fontId="22" fillId="0" borderId="0" xfId="96"/>
    <xf numFmtId="0" fontId="22" fillId="0" borderId="0" xfId="96" applyAlignment="1">
      <alignment horizontal="right" indent="3"/>
    </xf>
    <xf numFmtId="0" fontId="22" fillId="0" borderId="0" xfId="96" applyFill="1" applyAlignment="1">
      <alignment horizontal="right" indent="3"/>
    </xf>
    <xf numFmtId="1" fontId="21" fillId="0" borderId="0" xfId="96" applyNumberFormat="1" applyFont="1" applyAlignment="1">
      <alignment horizontal="right" indent="3"/>
    </xf>
    <xf numFmtId="165" fontId="21" fillId="0" borderId="0" xfId="96" applyNumberFormat="1" applyFont="1" applyAlignment="1">
      <alignment horizontal="right" indent="3"/>
    </xf>
    <xf numFmtId="0" fontId="21" fillId="0" borderId="0" xfId="38" applyNumberFormat="1" applyFont="1" applyAlignment="1">
      <alignment horizontal="right" indent="3"/>
    </xf>
    <xf numFmtId="169" fontId="44" fillId="0" borderId="0" xfId="38" applyNumberFormat="1" applyFont="1" applyAlignment="1">
      <alignment horizontal="center"/>
    </xf>
    <xf numFmtId="169" fontId="25" fillId="0" borderId="0" xfId="38" applyNumberFormat="1" applyFont="1" applyAlignment="1">
      <alignment horizontal="right" indent="3"/>
    </xf>
    <xf numFmtId="165" fontId="25" fillId="0" borderId="0" xfId="38" applyNumberFormat="1" applyFont="1" applyAlignment="1">
      <alignment horizontal="right" indent="3"/>
    </xf>
    <xf numFmtId="0" fontId="21" fillId="0" borderId="0" xfId="38" applyNumberFormat="1" applyFont="1" applyBorder="1" applyAlignment="1">
      <alignment horizontal="center"/>
    </xf>
    <xf numFmtId="165" fontId="21" fillId="0" borderId="0" xfId="96" applyNumberFormat="1" applyFont="1" applyAlignment="1">
      <alignment horizontal="center"/>
    </xf>
    <xf numFmtId="169" fontId="104" fillId="0" borderId="0" xfId="38" applyNumberFormat="1" applyFont="1" applyBorder="1" applyAlignment="1">
      <alignment horizontal="center"/>
    </xf>
    <xf numFmtId="1" fontId="8" fillId="0" borderId="0" xfId="61" applyNumberFormat="1" applyFont="1" applyBorder="1" applyAlignment="1">
      <alignment horizontal="right" vertical="center" wrapText="1" indent="1"/>
    </xf>
    <xf numFmtId="165" fontId="8" fillId="0" borderId="0" xfId="61" applyNumberFormat="1" applyFont="1" applyBorder="1" applyAlignment="1">
      <alignment horizontal="right" vertical="center" wrapText="1" indent="2"/>
    </xf>
    <xf numFmtId="1" fontId="7" fillId="0" borderId="0" xfId="61" applyNumberFormat="1" applyFont="1" applyBorder="1" applyAlignment="1">
      <alignment horizontal="right" vertical="center" wrapText="1" indent="1"/>
    </xf>
    <xf numFmtId="165" fontId="7" fillId="0" borderId="0" xfId="61" applyNumberFormat="1" applyFont="1" applyBorder="1" applyAlignment="1">
      <alignment horizontal="right" vertical="center" wrapText="1" indent="2"/>
    </xf>
    <xf numFmtId="1" fontId="7" fillId="0" borderId="0" xfId="0" applyNumberFormat="1" applyFont="1" applyBorder="1" applyAlignment="1">
      <alignment horizontal="right" indent="2"/>
    </xf>
    <xf numFmtId="1" fontId="8" fillId="0" borderId="0" xfId="61" applyNumberFormat="1" applyFont="1" applyBorder="1" applyAlignment="1">
      <alignment horizontal="right" indent="1"/>
    </xf>
    <xf numFmtId="165" fontId="8" fillId="0" borderId="0" xfId="61" applyNumberFormat="1" applyFont="1" applyBorder="1" applyAlignment="1">
      <alignment horizontal="right" indent="2"/>
    </xf>
    <xf numFmtId="0" fontId="8" fillId="0" borderId="0" xfId="60" applyNumberFormat="1" applyFont="1" applyBorder="1" applyAlignment="1"/>
    <xf numFmtId="0" fontId="7" fillId="0" borderId="0" xfId="59" applyNumberFormat="1" applyFont="1" applyBorder="1" applyAlignment="1">
      <alignment horizontal="left" indent="1"/>
    </xf>
    <xf numFmtId="0" fontId="8" fillId="0" borderId="0" xfId="53" applyNumberFormat="1" applyFont="1" applyBorder="1" applyAlignment="1"/>
    <xf numFmtId="0" fontId="8" fillId="0" borderId="0" xfId="59" applyNumberFormat="1" applyFont="1" applyBorder="1" applyAlignment="1">
      <alignment horizontal="left" indent="1"/>
    </xf>
    <xf numFmtId="0" fontId="7" fillId="0" borderId="0" xfId="59" applyNumberFormat="1" applyFont="1" applyBorder="1" applyAlignment="1">
      <alignment horizontal="left" indent="2"/>
    </xf>
    <xf numFmtId="1" fontId="8" fillId="0" borderId="0" xfId="0" applyNumberFormat="1" applyFont="1" applyBorder="1"/>
    <xf numFmtId="1" fontId="8" fillId="0" borderId="0" xfId="0" applyNumberFormat="1" applyFont="1" applyBorder="1" applyAlignment="1">
      <alignment horizontal="right" indent="1"/>
    </xf>
    <xf numFmtId="1" fontId="7" fillId="0" borderId="0" xfId="0" applyNumberFormat="1" applyFont="1" applyBorder="1"/>
    <xf numFmtId="1" fontId="7" fillId="0" borderId="0" xfId="0" applyNumberFormat="1" applyFont="1" applyBorder="1" applyAlignment="1">
      <alignment horizontal="right" indent="1"/>
    </xf>
    <xf numFmtId="165" fontId="7" fillId="0" borderId="0" xfId="0" applyNumberFormat="1" applyFont="1" applyBorder="1" applyAlignment="1">
      <alignment horizontal="right" indent="1"/>
    </xf>
    <xf numFmtId="165" fontId="8" fillId="0" borderId="0" xfId="0" applyNumberFormat="1" applyFont="1" applyBorder="1" applyAlignment="1">
      <alignment horizontal="right" indent="1"/>
    </xf>
    <xf numFmtId="165" fontId="21" fillId="0" borderId="0" xfId="80" applyNumberFormat="1" applyFont="1"/>
    <xf numFmtId="0" fontId="6" fillId="0" borderId="0" xfId="9" applyNumberFormat="1" applyFont="1" applyAlignment="1">
      <alignment horizontal="left" wrapText="1"/>
    </xf>
    <xf numFmtId="0" fontId="50" fillId="0" borderId="0" xfId="90" applyFont="1"/>
    <xf numFmtId="0" fontId="49" fillId="0" borderId="0" xfId="89" applyFont="1"/>
    <xf numFmtId="0" fontId="31" fillId="0" borderId="0" xfId="90" applyFont="1"/>
    <xf numFmtId="1" fontId="31" fillId="0" borderId="0" xfId="90" applyNumberFormat="1" applyFont="1"/>
    <xf numFmtId="0" fontId="47" fillId="0" borderId="0" xfId="90" applyFont="1"/>
    <xf numFmtId="0" fontId="48" fillId="0" borderId="0" xfId="90" applyFont="1"/>
    <xf numFmtId="0" fontId="48" fillId="0" borderId="0" xfId="90" applyFont="1" applyAlignment="1">
      <alignment horizontal="right"/>
    </xf>
    <xf numFmtId="0" fontId="46" fillId="0" borderId="0" xfId="86" applyFont="1" applyAlignment="1">
      <alignment horizontal="center" vertical="center" wrapText="1"/>
    </xf>
    <xf numFmtId="0" fontId="47" fillId="0" borderId="0" xfId="89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31" fillId="0" borderId="0" xfId="90" applyFont="1" applyAlignment="1">
      <alignment horizontal="center" vertical="center" wrapText="1"/>
    </xf>
    <xf numFmtId="0" fontId="47" fillId="0" borderId="0" xfId="89" applyFont="1" applyAlignment="1">
      <alignment vertical="center"/>
    </xf>
    <xf numFmtId="165" fontId="47" fillId="0" borderId="0" xfId="89" applyNumberFormat="1" applyFont="1" applyAlignment="1">
      <alignment horizontal="right" vertical="center" indent="1"/>
    </xf>
    <xf numFmtId="1" fontId="47" fillId="0" borderId="0" xfId="89" applyNumberFormat="1" applyFont="1" applyAlignment="1">
      <alignment vertical="center"/>
    </xf>
    <xf numFmtId="165" fontId="47" fillId="0" borderId="0" xfId="89" applyNumberFormat="1" applyFont="1" applyAlignment="1">
      <alignment vertical="center"/>
    </xf>
    <xf numFmtId="0" fontId="1" fillId="0" borderId="0" xfId="89" applyFont="1"/>
    <xf numFmtId="1" fontId="1" fillId="0" borderId="0" xfId="89" applyNumberFormat="1" applyFont="1"/>
    <xf numFmtId="165" fontId="1" fillId="0" borderId="0" xfId="89" applyNumberFormat="1" applyFont="1"/>
    <xf numFmtId="165" fontId="49" fillId="0" borderId="0" xfId="89" applyNumberFormat="1" applyFont="1"/>
    <xf numFmtId="1" fontId="31" fillId="0" borderId="0" xfId="89" applyNumberFormat="1" applyFont="1" applyAlignment="1">
      <alignment vertical="center"/>
    </xf>
    <xf numFmtId="165" fontId="31" fillId="0" borderId="0" xfId="89" applyNumberFormat="1" applyFont="1" applyAlignment="1">
      <alignment vertical="center"/>
    </xf>
    <xf numFmtId="0" fontId="68" fillId="0" borderId="0" xfId="90" applyFont="1"/>
    <xf numFmtId="0" fontId="21" fillId="0" borderId="0" xfId="90" applyFont="1"/>
    <xf numFmtId="0" fontId="7" fillId="0" borderId="0" xfId="90" applyFont="1"/>
    <xf numFmtId="0" fontId="53" fillId="0" borderId="2" xfId="89" applyFont="1" applyBorder="1" applyAlignment="1">
      <alignment horizontal="center" wrapText="1"/>
    </xf>
    <xf numFmtId="0" fontId="53" fillId="0" borderId="2" xfId="89" quotePrefix="1" applyFont="1" applyBorder="1" applyAlignment="1">
      <alignment horizontal="center" wrapText="1"/>
    </xf>
    <xf numFmtId="0" fontId="53" fillId="0" borderId="0" xfId="89" applyFont="1" applyAlignment="1">
      <alignment horizont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2" fillId="0" borderId="0" xfId="41" applyFont="1"/>
    <xf numFmtId="1" fontId="52" fillId="0" borderId="0" xfId="89" applyNumberFormat="1" applyFont="1"/>
    <xf numFmtId="1" fontId="30" fillId="0" borderId="0" xfId="89" applyNumberFormat="1" applyFont="1"/>
    <xf numFmtId="165" fontId="52" fillId="0" borderId="0" xfId="89" applyNumberFormat="1" applyFont="1" applyAlignment="1">
      <alignment horizontal="right" wrapText="1" indent="1"/>
    </xf>
    <xf numFmtId="165" fontId="52" fillId="0" borderId="0" xfId="90" applyNumberFormat="1" applyFont="1"/>
    <xf numFmtId="0" fontId="52" fillId="0" borderId="0" xfId="90" applyFont="1"/>
    <xf numFmtId="0" fontId="52" fillId="0" borderId="0" xfId="89" applyFont="1"/>
    <xf numFmtId="165" fontId="52" fillId="0" borderId="0" xfId="90" applyNumberFormat="1" applyFont="1" applyAlignment="1">
      <alignment horizontal="right" indent="1"/>
    </xf>
    <xf numFmtId="165" fontId="47" fillId="0" borderId="0" xfId="90" applyNumberFormat="1" applyFont="1"/>
    <xf numFmtId="0" fontId="51" fillId="0" borderId="0" xfId="89" applyFont="1" applyAlignment="1">
      <alignment horizontal="left" wrapText="1" indent="1"/>
    </xf>
    <xf numFmtId="1" fontId="47" fillId="0" borderId="0" xfId="89" applyNumberFormat="1" applyFont="1"/>
    <xf numFmtId="165" fontId="47" fillId="0" borderId="0" xfId="89" applyNumberFormat="1" applyFont="1" applyAlignment="1">
      <alignment horizontal="right" wrapText="1" indent="1"/>
    </xf>
    <xf numFmtId="1" fontId="31" fillId="0" borderId="0" xfId="89" applyNumberFormat="1" applyFont="1"/>
    <xf numFmtId="165" fontId="31" fillId="0" borderId="0" xfId="89" applyNumberFormat="1" applyFont="1" applyAlignment="1">
      <alignment horizontal="right" wrapText="1"/>
    </xf>
    <xf numFmtId="165" fontId="31" fillId="0" borderId="0" xfId="90" applyNumberFormat="1" applyFont="1" applyAlignment="1">
      <alignment horizontal="right"/>
    </xf>
    <xf numFmtId="165" fontId="21" fillId="0" borderId="0" xfId="90" applyNumberFormat="1" applyFont="1" applyAlignment="1">
      <alignment horizontal="right"/>
    </xf>
    <xf numFmtId="0" fontId="31" fillId="0" borderId="0" xfId="90" applyFont="1" applyAlignment="1">
      <alignment horizontal="left" indent="1"/>
    </xf>
    <xf numFmtId="0" fontId="31" fillId="0" borderId="0" xfId="90" applyFont="1" applyAlignment="1">
      <alignment horizontal="right" indent="1"/>
    </xf>
    <xf numFmtId="0" fontId="31" fillId="0" borderId="0" xfId="90" applyFont="1" applyAlignment="1">
      <alignment horizontal="right"/>
    </xf>
    <xf numFmtId="1" fontId="31" fillId="0" borderId="0" xfId="90" applyNumberFormat="1" applyFont="1" applyAlignment="1">
      <alignment horizontal="right"/>
    </xf>
    <xf numFmtId="165" fontId="21" fillId="0" borderId="0" xfId="89" applyNumberFormat="1" applyFont="1" applyAlignment="1">
      <alignment horizontal="right" wrapText="1"/>
    </xf>
    <xf numFmtId="0" fontId="80" fillId="0" borderId="0" xfId="90" applyFont="1" applyAlignment="1">
      <alignment horizontal="right"/>
    </xf>
    <xf numFmtId="0" fontId="30" fillId="0" borderId="0" xfId="89" applyFont="1" applyAlignment="1">
      <alignment horizontal="right" indent="2"/>
    </xf>
    <xf numFmtId="165" fontId="30" fillId="0" borderId="0" xfId="89" applyNumberFormat="1" applyFont="1" applyAlignment="1">
      <alignment horizontal="right" indent="4"/>
    </xf>
    <xf numFmtId="0" fontId="31" fillId="0" borderId="0" xfId="89" applyFont="1" applyAlignment="1">
      <alignment horizontal="right" indent="2"/>
    </xf>
    <xf numFmtId="165" fontId="31" fillId="0" borderId="0" xfId="89" applyNumberFormat="1" applyFont="1" applyAlignment="1">
      <alignment horizontal="right" indent="4"/>
    </xf>
    <xf numFmtId="0" fontId="30" fillId="0" borderId="0" xfId="89" applyFont="1" applyAlignment="1">
      <alignment horizontal="right" indent="1"/>
    </xf>
    <xf numFmtId="165" fontId="30" fillId="0" borderId="0" xfId="89" applyNumberFormat="1" applyFont="1" applyAlignment="1">
      <alignment horizontal="center"/>
    </xf>
    <xf numFmtId="0" fontId="31" fillId="0" borderId="0" xfId="89" applyFont="1" applyAlignment="1">
      <alignment horizontal="right" indent="1"/>
    </xf>
    <xf numFmtId="165" fontId="31" fillId="0" borderId="0" xfId="89" applyNumberFormat="1" applyFont="1" applyAlignment="1">
      <alignment horizontal="center"/>
    </xf>
    <xf numFmtId="165" fontId="30" fillId="0" borderId="0" xfId="89" applyNumberFormat="1" applyFont="1" applyAlignment="1">
      <alignment horizontal="right" indent="5"/>
    </xf>
    <xf numFmtId="165" fontId="31" fillId="0" borderId="0" xfId="89" applyNumberFormat="1" applyFont="1" applyAlignment="1">
      <alignment horizontal="right" indent="5"/>
    </xf>
    <xf numFmtId="0" fontId="51" fillId="0" borderId="0" xfId="87" applyFont="1" applyAlignment="1">
      <alignment horizontal="left" wrapText="1" indent="1"/>
    </xf>
    <xf numFmtId="0" fontId="18" fillId="0" borderId="0" xfId="74" applyFont="1" applyBorder="1"/>
    <xf numFmtId="0" fontId="105" fillId="0" borderId="0" xfId="65" applyFont="1"/>
    <xf numFmtId="0" fontId="18" fillId="0" borderId="0" xfId="62" applyFont="1" applyFill="1" applyBorder="1" applyAlignment="1">
      <alignment horizontal="center" vertical="center"/>
    </xf>
    <xf numFmtId="0" fontId="18" fillId="0" borderId="0" xfId="53" applyFont="1" applyBorder="1" applyAlignment="1"/>
    <xf numFmtId="0" fontId="18" fillId="0" borderId="0" xfId="53" applyFont="1" applyBorder="1" applyAlignment="1">
      <alignment horizontal="center"/>
    </xf>
    <xf numFmtId="0" fontId="18" fillId="0" borderId="0" xfId="53" applyFont="1" applyFill="1" applyBorder="1" applyAlignment="1"/>
    <xf numFmtId="0" fontId="6" fillId="0" borderId="0" xfId="68" applyFont="1" applyBorder="1" applyAlignment="1">
      <alignment horizontal="left"/>
    </xf>
    <xf numFmtId="0" fontId="6" fillId="0" borderId="0" xfId="30" applyFont="1"/>
    <xf numFmtId="1" fontId="6" fillId="0" borderId="0" xfId="45" applyNumberFormat="1" applyFont="1"/>
    <xf numFmtId="1" fontId="6" fillId="0" borderId="0" xfId="45" applyNumberFormat="1" applyFont="1" applyAlignment="1">
      <alignment horizontal="center"/>
    </xf>
    <xf numFmtId="0" fontId="102" fillId="0" borderId="0" xfId="87" applyFont="1"/>
    <xf numFmtId="0" fontId="102" fillId="0" borderId="0" xfId="89" applyFont="1"/>
    <xf numFmtId="0" fontId="102" fillId="0" borderId="0" xfId="90" applyFont="1"/>
    <xf numFmtId="0" fontId="6" fillId="0" borderId="0" xfId="9" applyNumberFormat="1" applyFont="1" applyAlignment="1">
      <alignment wrapText="1"/>
    </xf>
    <xf numFmtId="0" fontId="18" fillId="0" borderId="0" xfId="8" applyFont="1" applyFill="1" applyBorder="1">
      <alignment vertical="top" wrapText="1"/>
      <protection locked="0"/>
    </xf>
    <xf numFmtId="0" fontId="6" fillId="0" borderId="0" xfId="1" applyNumberFormat="1" applyFont="1" applyFill="1" applyAlignment="1">
      <alignment horizontal="left"/>
    </xf>
    <xf numFmtId="0" fontId="18" fillId="0" borderId="0" xfId="1" applyFont="1" applyFill="1"/>
    <xf numFmtId="0" fontId="6" fillId="0" borderId="0" xfId="75" applyFont="1"/>
    <xf numFmtId="0" fontId="6" fillId="0" borderId="0" xfId="80" applyFont="1"/>
    <xf numFmtId="0" fontId="6" fillId="0" borderId="0" xfId="75" applyFont="1" applyAlignment="1">
      <alignment horizontal="center"/>
    </xf>
    <xf numFmtId="0" fontId="6" fillId="0" borderId="0" xfId="80" applyNumberFormat="1" applyFont="1" applyAlignment="1"/>
    <xf numFmtId="0" fontId="102" fillId="0" borderId="0" xfId="0" applyFont="1"/>
    <xf numFmtId="0" fontId="6" fillId="0" borderId="0" xfId="75" applyNumberFormat="1" applyFont="1" applyAlignment="1"/>
    <xf numFmtId="0" fontId="6" fillId="0" borderId="0" xfId="75" applyFont="1" applyAlignment="1"/>
    <xf numFmtId="0" fontId="6" fillId="0" borderId="0" xfId="74" applyFont="1" applyBorder="1" applyAlignment="1"/>
    <xf numFmtId="0" fontId="6" fillId="0" borderId="0" xfId="74" applyNumberFormat="1" applyFont="1" applyBorder="1" applyAlignment="1"/>
    <xf numFmtId="0" fontId="6" fillId="0" borderId="0" xfId="77" applyNumberFormat="1" applyFont="1" applyAlignment="1"/>
    <xf numFmtId="0" fontId="6" fillId="0" borderId="0" xfId="77" applyFont="1" applyAlignment="1"/>
    <xf numFmtId="0" fontId="6" fillId="0" borderId="0" xfId="74" applyNumberFormat="1" applyFont="1" applyBorder="1" applyAlignment="1">
      <alignment horizontal="left"/>
    </xf>
    <xf numFmtId="165" fontId="8" fillId="0" borderId="0" xfId="89" applyNumberFormat="1" applyFont="1" applyAlignment="1">
      <alignment wrapText="1"/>
    </xf>
    <xf numFmtId="165" fontId="8" fillId="0" borderId="0" xfId="90" applyNumberFormat="1" applyFont="1" applyAlignment="1"/>
    <xf numFmtId="165" fontId="7" fillId="0" borderId="0" xfId="89" applyNumberFormat="1" applyFont="1" applyAlignment="1">
      <alignment wrapText="1"/>
    </xf>
    <xf numFmtId="166" fontId="47" fillId="0" borderId="0" xfId="20" applyNumberFormat="1" applyFont="1" applyBorder="1" applyAlignment="1">
      <alignment horizontal="right" vertical="center" wrapText="1" indent="2"/>
    </xf>
    <xf numFmtId="0" fontId="7" fillId="0" borderId="3" xfId="7" applyFont="1" applyBorder="1" applyAlignment="1">
      <alignment horizontal="center" vertical="center"/>
    </xf>
    <xf numFmtId="0" fontId="12" fillId="0" borderId="0" xfId="7" applyFont="1" applyFill="1" applyBorder="1" applyAlignment="1">
      <alignment horizontal="left"/>
    </xf>
    <xf numFmtId="0" fontId="12" fillId="0" borderId="0" xfId="7" applyFont="1" applyBorder="1" applyAlignment="1">
      <alignment horizontal="left"/>
    </xf>
    <xf numFmtId="0" fontId="21" fillId="0" borderId="3" xfId="77" applyNumberFormat="1" applyFont="1" applyBorder="1" applyAlignment="1">
      <alignment horizontal="center" vertical="center"/>
    </xf>
    <xf numFmtId="0" fontId="21" fillId="0" borderId="3" xfId="77" applyFont="1" applyBorder="1" applyAlignment="1">
      <alignment horizontal="center" vertical="center"/>
    </xf>
    <xf numFmtId="165" fontId="21" fillId="0" borderId="3" xfId="77" applyNumberFormat="1" applyFont="1" applyBorder="1" applyAlignment="1">
      <alignment horizontal="center" vertical="center"/>
    </xf>
    <xf numFmtId="0" fontId="21" fillId="0" borderId="3" xfId="74" applyFont="1" applyBorder="1" applyAlignment="1">
      <alignment horizontal="center" vertical="center"/>
    </xf>
    <xf numFmtId="0" fontId="7" fillId="0" borderId="2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6" fillId="0" borderId="0" xfId="1" applyNumberFormat="1" applyFont="1" applyFill="1" applyAlignment="1">
      <alignment horizontal="left" wrapText="1"/>
    </xf>
    <xf numFmtId="0" fontId="7" fillId="0" borderId="3" xfId="1" applyFont="1" applyFill="1" applyBorder="1" applyAlignment="1">
      <alignment horizontal="center" vertical="center"/>
    </xf>
    <xf numFmtId="0" fontId="74" fillId="0" borderId="3" xfId="4" applyFont="1" applyFill="1" applyBorder="1" applyAlignment="1">
      <alignment horizontal="center" vertical="center"/>
    </xf>
    <xf numFmtId="0" fontId="7" fillId="0" borderId="3" xfId="8" applyFont="1" applyFill="1" applyBorder="1" applyAlignment="1">
      <alignment horizontal="center" vertical="center" wrapText="1"/>
      <protection locked="0"/>
    </xf>
    <xf numFmtId="0" fontId="7" fillId="0" borderId="3" xfId="8" applyFont="1" applyFill="1" applyBorder="1" applyAlignment="1">
      <alignment horizontal="center" vertical="center"/>
      <protection locked="0"/>
    </xf>
    <xf numFmtId="0" fontId="6" fillId="0" borderId="0" xfId="9" applyNumberFormat="1" applyFont="1" applyAlignment="1">
      <alignment horizontal="left" wrapText="1"/>
    </xf>
    <xf numFmtId="0" fontId="7" fillId="0" borderId="2" xfId="4" quotePrefix="1" applyFont="1" applyBorder="1" applyAlignment="1">
      <alignment horizontal="center" vertical="center"/>
    </xf>
    <xf numFmtId="0" fontId="7" fillId="0" borderId="1" xfId="4" quotePrefix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/>
    </xf>
    <xf numFmtId="0" fontId="89" fillId="0" borderId="2" xfId="43" applyFont="1" applyBorder="1" applyAlignment="1">
      <alignment horizontal="center" vertical="center" wrapText="1"/>
    </xf>
    <xf numFmtId="0" fontId="89" fillId="0" borderId="1" xfId="43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47" fillId="0" borderId="1" xfId="48" applyFont="1" applyBorder="1" applyAlignment="1">
      <alignment horizontal="center" wrapText="1"/>
    </xf>
    <xf numFmtId="0" fontId="47" fillId="0" borderId="2" xfId="48" applyFont="1" applyBorder="1" applyAlignment="1">
      <alignment horizontal="center" wrapText="1"/>
    </xf>
    <xf numFmtId="0" fontId="47" fillId="0" borderId="0" xfId="48" applyFont="1" applyAlignment="1">
      <alignment horizontal="center" wrapText="1"/>
    </xf>
    <xf numFmtId="49" fontId="8" fillId="0" borderId="0" xfId="49" applyNumberFormat="1" applyFont="1" applyFill="1" applyBorder="1" applyAlignment="1">
      <alignment horizontal="left" wrapText="1"/>
    </xf>
    <xf numFmtId="0" fontId="8" fillId="0" borderId="0" xfId="46" applyFont="1" applyAlignment="1">
      <alignment horizontal="left"/>
    </xf>
    <xf numFmtId="0" fontId="47" fillId="0" borderId="1" xfId="0" applyFont="1" applyBorder="1" applyAlignment="1">
      <alignment horizontal="center" vertical="center" wrapText="1"/>
    </xf>
    <xf numFmtId="0" fontId="47" fillId="0" borderId="1" xfId="48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48" applyFont="1" applyAlignment="1">
      <alignment horizontal="center" vertical="center" wrapText="1"/>
    </xf>
    <xf numFmtId="0" fontId="47" fillId="0" borderId="2" xfId="48" applyFont="1" applyBorder="1" applyAlignment="1">
      <alignment horizontal="center" vertical="center" wrapText="1"/>
    </xf>
    <xf numFmtId="0" fontId="7" fillId="0" borderId="3" xfId="68" applyNumberFormat="1" applyFont="1" applyBorder="1" applyAlignment="1">
      <alignment horizontal="center" vertical="center"/>
    </xf>
    <xf numFmtId="0" fontId="21" fillId="0" borderId="3" xfId="68" applyNumberFormat="1" applyFont="1" applyFill="1" applyBorder="1" applyAlignment="1">
      <alignment horizontal="center" vertical="center"/>
    </xf>
    <xf numFmtId="0" fontId="7" fillId="0" borderId="3" xfId="26" applyNumberFormat="1" applyFont="1" applyFill="1" applyBorder="1" applyAlignment="1">
      <alignment horizontal="center" vertical="center" wrapText="1"/>
    </xf>
    <xf numFmtId="165" fontId="25" fillId="0" borderId="0" xfId="62" applyNumberFormat="1" applyFont="1" applyFill="1" applyBorder="1" applyAlignment="1">
      <alignment horizontal="center" vertical="center"/>
    </xf>
    <xf numFmtId="0" fontId="39" fillId="0" borderId="2" xfId="65" applyFont="1" applyBorder="1" applyAlignment="1">
      <alignment horizontal="center" vertical="center"/>
    </xf>
    <xf numFmtId="0" fontId="39" fillId="0" borderId="1" xfId="65" applyFont="1" applyBorder="1" applyAlignment="1">
      <alignment horizontal="center" vertical="center"/>
    </xf>
    <xf numFmtId="0" fontId="39" fillId="0" borderId="3" xfId="65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 wrapText="1"/>
    </xf>
  </cellXfs>
  <cellStyles count="97">
    <cellStyle name="Comma 10 2" xfId="20"/>
    <cellStyle name="Comma 10 2 2 2" xfId="94"/>
    <cellStyle name="Comma 13" xfId="22"/>
    <cellStyle name="Comma 17" xfId="5"/>
    <cellStyle name="Comma 3 2 5 4" xfId="38"/>
    <cellStyle name="Comma_Bieu 012011 2" xfId="49"/>
    <cellStyle name="Comma_Bieu 012011 2 3" xfId="51"/>
    <cellStyle name="Normal" xfId="0" builtinId="0"/>
    <cellStyle name="Normal - Style1" xfId="75"/>
    <cellStyle name="Normal - Style1 3" xfId="80"/>
    <cellStyle name="Normal 10 2" xfId="24"/>
    <cellStyle name="Normal 10 2 2" xfId="13"/>
    <cellStyle name="Normal 10 2 2 2" xfId="15"/>
    <cellStyle name="Normal 10 2 2 2 2" xfId="85"/>
    <cellStyle name="Normal 10 2 2 2 2 2" xfId="93"/>
    <cellStyle name="Normal 10 2 2 2 3" xfId="87"/>
    <cellStyle name="Normal 10 2 2 2 3 2" xfId="92"/>
    <cellStyle name="Normal 10 2 2 2 5" xfId="89"/>
    <cellStyle name="Normal 10 4" xfId="14"/>
    <cellStyle name="Normal 10 4 2" xfId="40"/>
    <cellStyle name="Normal 10 4 2 2" xfId="91"/>
    <cellStyle name="Normal 10 4 2 3" xfId="90"/>
    <cellStyle name="Normal 11 4" xfId="11"/>
    <cellStyle name="Normal 12" xfId="19"/>
    <cellStyle name="Normal 12 2" xfId="18"/>
    <cellStyle name="Normal 12 3" xfId="23"/>
    <cellStyle name="Normal 15" xfId="12"/>
    <cellStyle name="Normal 15 2" xfId="17"/>
    <cellStyle name="Normal 153 2" xfId="33"/>
    <cellStyle name="Normal 156" xfId="43"/>
    <cellStyle name="Normal 157" xfId="25"/>
    <cellStyle name="Normal 157 2" xfId="48"/>
    <cellStyle name="Normal 158" xfId="16"/>
    <cellStyle name="Normal 2" xfId="39"/>
    <cellStyle name="Normal 2 13 2" xfId="34"/>
    <cellStyle name="Normal 2 16 2" xfId="86"/>
    <cellStyle name="Normal 2 2 2 2" xfId="88"/>
    <cellStyle name="Normal 2 3 8" xfId="84"/>
    <cellStyle name="Normal 2 5" xfId="77"/>
    <cellStyle name="Normal 2 7 2" xfId="54"/>
    <cellStyle name="Normal 2_Copy of CSGSX Qui IV. 2011" xfId="71"/>
    <cellStyle name="Normal 3" xfId="61"/>
    <cellStyle name="Normal 3 2" xfId="70"/>
    <cellStyle name="Normal 3 2 2 2 2" xfId="52"/>
    <cellStyle name="Normal 4" xfId="56"/>
    <cellStyle name="Normal 7 4" xfId="32"/>
    <cellStyle name="Normal 7 7" xfId="82"/>
    <cellStyle name="Normal 7_Xl0000108" xfId="62"/>
    <cellStyle name="Normal_02NN" xfId="74"/>
    <cellStyle name="Normal_03&amp;04CN" xfId="2"/>
    <cellStyle name="Normal_05XD 2" xfId="26"/>
    <cellStyle name="Normal_05XD_Dautu(6-2011)" xfId="6"/>
    <cellStyle name="Normal_06DTNN" xfId="37"/>
    <cellStyle name="Normal_06DTNN 2" xfId="96"/>
    <cellStyle name="Normal_07Dulich11 2" xfId="59"/>
    <cellStyle name="Normal_07gia 2" xfId="68"/>
    <cellStyle name="Normal_07gia_chi so gia PPI3.2012" xfId="67"/>
    <cellStyle name="Normal_07VT" xfId="57"/>
    <cellStyle name="Normal_08-12TM" xfId="45"/>
    <cellStyle name="Normal_08tmt3" xfId="42"/>
    <cellStyle name="Normal_08tmt3 2" xfId="95"/>
    <cellStyle name="Normal_08tmt3_VT- TM Diep" xfId="44"/>
    <cellStyle name="Normal_6-11nlnts" xfId="78"/>
    <cellStyle name="Normal_BC CSG NLTS Qui 1  2011 2" xfId="63"/>
    <cellStyle name="Normal_Bctiendo2000" xfId="76"/>
    <cellStyle name="Normal_Bieu04.072" xfId="36"/>
    <cellStyle name="Normal_Book2" xfId="73"/>
    <cellStyle name="Normal_Copy of CSGSX Qui IV. 2011" xfId="69"/>
    <cellStyle name="Normal_Dau tu 2" xfId="28"/>
    <cellStyle name="Normal_Dautu" xfId="29"/>
    <cellStyle name="Normal_GDP 9 thang" xfId="64"/>
    <cellStyle name="Normal_Gui Vu TH-Bao cao nhanh VDT 2006" xfId="27"/>
    <cellStyle name="Normal_nhanh sap xep lai 2 2" xfId="50"/>
    <cellStyle name="Normal_nhanh sap xep lai 3" xfId="46"/>
    <cellStyle name="Normal_Sheet1" xfId="3"/>
    <cellStyle name="Normal_Sheet4" xfId="79"/>
    <cellStyle name="Normal_solieu gdp 2" xfId="7"/>
    <cellStyle name="Normal_solieu gdp 2 2" xfId="41"/>
    <cellStyle name="Normal_SPT3-96" xfId="4"/>
    <cellStyle name="Normal_SPT3-96_Bieu 012011 2" xfId="30"/>
    <cellStyle name="Normal_SPT3-96_Bieudautu_Dautu(6-2011)" xfId="31"/>
    <cellStyle name="Normal_SPT3-96_Van tai12.2010" xfId="55"/>
    <cellStyle name="Normal_Tieu thu-Ton kho thang 7.2012 (dieu chinh)" xfId="8"/>
    <cellStyle name="Normal_VT- TM Diep" xfId="58"/>
    <cellStyle name="Normal_VTAI 2" xfId="81"/>
    <cellStyle name="Normal_Xl0000008" xfId="60"/>
    <cellStyle name="Normal_Xl0000107" xfId="9"/>
    <cellStyle name="Normal_Xl0000109" xfId="72"/>
    <cellStyle name="Normal_Xl0000109_1" xfId="10"/>
    <cellStyle name="Normal_Xl0000110" xfId="66"/>
    <cellStyle name="Normal_Xl0000117" xfId="65"/>
    <cellStyle name="Normal_Xl0000141" xfId="1"/>
    <cellStyle name="Normal_Xl0000156" xfId="53"/>
    <cellStyle name="Normal_Xl0000163" xfId="83"/>
    <cellStyle name="Normal_Xl0000203" xfId="47"/>
    <cellStyle name="Percent 2" xfId="21"/>
    <cellStyle name="Percent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externalLink" Target="externalLinks/externalLink14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00__x0000_"/>
      <sheetName val="QD cua "/>
      <sheetName val="_x000c__x0000__x0000__x0000__x0000__x0000__x0000__x0000__x000d__x0000__x0000__x0000_"/>
      <sheetName val="_x0000__x000f__x0000__x0000__x0000_‚ž½"/>
      <sheetName val="_x0000__x000d__x0000__x0000__x0000_âOŽ"/>
      <sheetName val="bÑi_x0003__x0000_²r_x0013__x0000_"/>
      <sheetName val="_x000f__x0000_½"/>
      <sheetName val="M pc_x0006__x0000_CamPh_x0000_"/>
      <sheetName val="_x000d_âO"/>
      <sheetName val="Op mai 2_x000c_"/>
      <sheetName val="Cong ban 1,5_x0013_"/>
      <sheetName val="_x000f__x0000_‚ž½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t01.06"/>
      <sheetName val="bÑi_x0003_"/>
      <sheetName val="PNT-P3"/>
      <sheetName val="???????-BLDG"/>
      <sheetName val="XXXXX_XX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DŃ02"/>
      <sheetName val="GS11- tÝnh KH_x0014_SC§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⁋㌱Ա_x0000_䭔㌱س_x0000_䭔ㄠㄴ_x0006_牴湯⁧琠湯౧_x0000_杮楨搠湩⵨偃_x0006_匀렀቟"/>
      <sheetName val="I_x0005__x0000__x0000_"/>
      <sheetName val="chie԰_x0000__x0000__x0000_Ȁ_x0000_"/>
      <sheetName val="Ho la 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DUONG BDT 11  823282ms Hao"/>
      <sheetName val="CKTANDINHT1 782346 Huong (2)"/>
      <sheetName val="_x0014_M01"/>
      <sheetName val="DGþ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T[ 131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UNZAT01743972- Phuong(vp) (2)"/>
      <sheetName val="LONGVANT12 759469 Ms Van (2)"/>
      <sheetName val="Cong ban 1,5_x0013_?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TK33313"/>
      <sheetName val="UK 911"/>
      <sheetName val="CEPS1"/>
      <sheetName val="Km285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_x000d_â_x0005_"/>
      <sheetName val="I_x0005_"/>
      <sheetName val="QUY IV _x0005_"/>
      <sheetName val="co_x0005_"/>
      <sheetName val="⁋㌱Ա_x0000_䭔㌱س_x0000_䭔ㄠㄴ_x0006_牴湯⁧琠湯౧_x0000_杮楨搠湩⵨偃_x0006_匀뀀콙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_x0000__x000f__x0000__x0000__x0000_‚嫌_x001a_"/>
      <sheetName val="41¹"/>
      <sheetName val="Cong ban`1,5x1,5"/>
      <sheetName val="gia!he1"/>
      <sheetName val="k angluc"/>
      <sheetName val="giai he  "/>
      <sheetName val="IBASE"/>
      <sheetName val="CC@S03"/>
      <sheetName val="_x000f_?‚ž½"/>
      <sheetName val="_x000c_?_x000d_"/>
      <sheetName val="_x000c_?_x000a_"/>
      <sheetName val="M pc_x0006__x0000_CamPhþ"/>
      <sheetName val="chieud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/>
      <sheetData sheetId="1045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/>
      <sheetData sheetId="1113"/>
      <sheetData sheetId="1114" refreshError="1"/>
      <sheetData sheetId="1115"/>
      <sheetData sheetId="1116"/>
      <sheetData sheetId="1117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/>
      <sheetData sheetId="1125" refreshError="1"/>
      <sheetData sheetId="1126" refreshError="1"/>
      <sheetData sheetId="1127" refreshError="1"/>
      <sheetData sheetId="1128" refreshError="1"/>
      <sheetData sheetId="1129"/>
      <sheetData sheetId="1130" refreshError="1"/>
      <sheetData sheetId="1131"/>
      <sheetData sheetId="1132" refreshError="1"/>
      <sheetData sheetId="1133"/>
      <sheetData sheetId="1134"/>
      <sheetData sheetId="1135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/>
      <sheetData sheetId="1186"/>
      <sheetData sheetId="1187"/>
      <sheetData sheetId="1188"/>
      <sheetData sheetId="1189"/>
      <sheetData sheetId="1190"/>
      <sheetData sheetId="1191"/>
      <sheetData sheetId="1192" refreshError="1"/>
      <sheetData sheetId="1193"/>
      <sheetData sheetId="1194" refreshError="1"/>
      <sheetData sheetId="1195" refreshError="1"/>
      <sheetData sheetId="1196" refreshError="1"/>
      <sheetData sheetId="1197"/>
      <sheetData sheetId="1198" refreshError="1"/>
      <sheetData sheetId="1199" refreshError="1"/>
      <sheetData sheetId="1200" refreshError="1"/>
      <sheetData sheetId="1201" refreshError="1"/>
      <sheetData sheetId="1202"/>
      <sheetData sheetId="1203" refreshError="1"/>
      <sheetData sheetId="1204"/>
      <sheetData sheetId="1205" refreshError="1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/>
      <sheetData sheetId="1214"/>
      <sheetData sheetId="1215"/>
      <sheetData sheetId="1216"/>
      <sheetData sheetId="1217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 refreshError="1"/>
      <sheetData sheetId="1227" refreshError="1"/>
      <sheetData sheetId="1228"/>
      <sheetData sheetId="1229"/>
      <sheetData sheetId="1230"/>
      <sheetData sheetId="1231" refreshError="1"/>
      <sheetData sheetId="12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Chart3"/>
      <sheetName val="Chart2"/>
      <sheetName val="BaTrieu-L.con"/>
      <sheetName val="EDT - Ro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T6"/>
      <sheetName val="THQII"/>
      <sheetName val="Trung"/>
      <sheetName val="THQIII"/>
      <sheetName val="THT nam 04"/>
      <sheetName val="142201ȭT4"/>
      <sheetName val="T8-9)"/>
      <sheetName val="Nhap_lieu"/>
      <sheetName val="Khoiluong"/>
      <sheetName val="Vattu"/>
      <sheetName val="Trungchuyen"/>
      <sheetName val="Bu"/>
      <sheetName val="Chitiet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Dinh_ha nha"/>
      <sheetName val="Bia¸"/>
      <sheetName val="TL"/>
      <sheetName val="T8-9B"/>
      <sheetName val="Coc 6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2.74"/>
      <sheetName val="THKP"/>
      <sheetName val="gia vt,nc,may"/>
      <sheetName val="BCDSPS"/>
      <sheetName val="BCDKT"/>
      <sheetName val=""/>
      <sheetName val=".tuanM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 VL-NC"/>
      <sheetName val="DON GIA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nghi dinh-_x0004__x0010_"/>
      <sheetName val="TH dat "/>
      <sheetName val="Tonf hop"/>
      <sheetName val="CoquyTM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x0000_"/>
      <sheetName val="Bia_x0000_"/>
      <sheetName val="_IBASE2.XLSѝTNHNoi"/>
      <sheetName val="Km282-Km_x0003_"/>
      <sheetName val="°:nh"/>
      <sheetName val="Soqu_x0005_"/>
      <sheetName val="thong ke"/>
      <sheetName val="SANNUONG"/>
      <sheetName val="thkn (2)"/>
      <sheetName val="Vchuygn(C)"/>
      <sheetName val="342201-T10"/>
      <sheetName val="km208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DMX"/>
      <sheetName val="Bia0"/>
      <sheetName val="DMT_x0000_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/>
      <sheetData sheetId="756" refreshError="1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 refreshError="1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 refreshError="1"/>
      <sheetData sheetId="841" refreshError="1"/>
      <sheetData sheetId="842"/>
      <sheetData sheetId="843"/>
      <sheetData sheetId="844" refreshError="1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/>
      <sheetData sheetId="948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/>
      <sheetData sheetId="1221" refreshError="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/>
      <sheetData sheetId="1246"/>
      <sheetData sheetId="1247" refreshError="1"/>
      <sheetData sheetId="1248" refreshError="1"/>
      <sheetData sheetId="1249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I19" sqref="I19"/>
    </sheetView>
  </sheetViews>
  <sheetFormatPr defaultColWidth="10.33203125" defaultRowHeight="15.6"/>
  <cols>
    <col min="1" max="1" width="1.6640625" style="323" customWidth="1"/>
    <col min="2" max="2" width="40.6640625" style="323" customWidth="1"/>
    <col min="3" max="5" width="8.5546875" style="323" customWidth="1"/>
    <col min="6" max="6" width="7" style="323" customWidth="1"/>
    <col min="7" max="7" width="6.44140625" style="323" customWidth="1"/>
    <col min="8" max="8" width="6.44140625" customWidth="1"/>
    <col min="9" max="13" width="10.33203125" style="323"/>
    <col min="14" max="14" width="12.33203125" style="323" bestFit="1" customWidth="1"/>
    <col min="15" max="16" width="12.44140625" style="323" customWidth="1"/>
    <col min="17" max="16384" width="10.33203125" style="323"/>
  </cols>
  <sheetData>
    <row r="1" spans="1:16" ht="18" customHeight="1">
      <c r="A1" s="345" t="s">
        <v>500</v>
      </c>
      <c r="B1" s="345"/>
    </row>
    <row r="2" spans="1:16" ht="18" customHeight="1">
      <c r="A2" s="345"/>
      <c r="B2" s="345"/>
    </row>
    <row r="3" spans="1:16" ht="18" customHeight="1">
      <c r="A3" s="329"/>
      <c r="B3" s="344"/>
      <c r="C3" s="343"/>
      <c r="D3" s="343"/>
      <c r="E3" s="343"/>
      <c r="F3" s="343"/>
      <c r="G3" s="343"/>
      <c r="H3" s="342" t="s">
        <v>234</v>
      </c>
    </row>
    <row r="4" spans="1:16" ht="16.2" customHeight="1">
      <c r="A4" s="341"/>
      <c r="B4" s="340"/>
      <c r="C4" s="634" t="s">
        <v>499</v>
      </c>
      <c r="D4" s="634" t="s">
        <v>56</v>
      </c>
      <c r="E4" s="634" t="s">
        <v>749</v>
      </c>
      <c r="F4" s="1119" t="s">
        <v>750</v>
      </c>
      <c r="G4" s="1119"/>
      <c r="H4" s="1119"/>
      <c r="I4" s="337"/>
    </row>
    <row r="5" spans="1:16" ht="16.2" customHeight="1">
      <c r="A5" s="339"/>
      <c r="B5" s="338"/>
      <c r="C5" s="635" t="s">
        <v>111</v>
      </c>
      <c r="D5" s="635" t="s">
        <v>112</v>
      </c>
      <c r="E5" s="635" t="s">
        <v>751</v>
      </c>
      <c r="F5" s="635" t="s">
        <v>113</v>
      </c>
      <c r="G5" s="635" t="s">
        <v>114</v>
      </c>
      <c r="H5" s="213" t="s">
        <v>752</v>
      </c>
      <c r="I5" s="337"/>
    </row>
    <row r="6" spans="1:16" ht="16.2" customHeight="1">
      <c r="A6" s="339"/>
      <c r="B6" s="338"/>
      <c r="C6" s="635" t="s">
        <v>60</v>
      </c>
      <c r="D6" s="635" t="s">
        <v>60</v>
      </c>
      <c r="E6" s="635">
        <v>2022</v>
      </c>
      <c r="F6" s="635" t="s">
        <v>60</v>
      </c>
      <c r="G6" s="635" t="s">
        <v>60</v>
      </c>
      <c r="H6" s="635" t="s">
        <v>60</v>
      </c>
      <c r="I6" s="337"/>
    </row>
    <row r="7" spans="1:16" ht="16.2" customHeight="1">
      <c r="A7" s="339"/>
      <c r="B7" s="338"/>
      <c r="C7" s="40">
        <v>2022</v>
      </c>
      <c r="D7" s="40">
        <v>2022</v>
      </c>
      <c r="E7" s="40"/>
      <c r="F7" s="40">
        <v>2022</v>
      </c>
      <c r="G7" s="40">
        <v>2022</v>
      </c>
      <c r="H7" s="40">
        <v>2022</v>
      </c>
      <c r="I7" s="337"/>
    </row>
    <row r="8" spans="1:16" ht="13.5" customHeight="1">
      <c r="A8" s="329"/>
      <c r="B8" s="336"/>
      <c r="C8" s="335"/>
      <c r="D8" s="335"/>
      <c r="E8" s="335"/>
      <c r="F8" s="335"/>
    </row>
    <row r="9" spans="1:16" ht="20.100000000000001" customHeight="1">
      <c r="A9" s="1120" t="s">
        <v>211</v>
      </c>
      <c r="B9" s="1120"/>
      <c r="C9" s="456">
        <v>2378300.3534819591</v>
      </c>
      <c r="D9" s="456">
        <v>2669130.9663990075</v>
      </c>
      <c r="E9" s="456">
        <v>9513327.033802297</v>
      </c>
      <c r="F9" s="723">
        <v>100</v>
      </c>
      <c r="G9" s="723">
        <v>100</v>
      </c>
      <c r="H9" s="723">
        <v>100</v>
      </c>
      <c r="I9" s="325"/>
      <c r="J9" s="334"/>
      <c r="K9" s="334"/>
      <c r="L9" s="334"/>
      <c r="M9" s="346"/>
      <c r="N9" s="334"/>
      <c r="O9" s="334"/>
      <c r="P9" s="334"/>
    </row>
    <row r="10" spans="1:16" ht="20.100000000000001" customHeight="1">
      <c r="A10" s="724"/>
      <c r="B10" s="725" t="s">
        <v>273</v>
      </c>
      <c r="C10" s="456">
        <v>283607.49377785076</v>
      </c>
      <c r="D10" s="456">
        <v>345510.07531797606</v>
      </c>
      <c r="E10" s="456">
        <v>1129908.1198516183</v>
      </c>
      <c r="F10" s="723">
        <v>11.924797192357737</v>
      </c>
      <c r="G10" s="723">
        <v>12.95</v>
      </c>
      <c r="H10" s="723">
        <v>11.877107933290668</v>
      </c>
      <c r="I10" s="325"/>
      <c r="J10" s="334"/>
      <c r="K10" s="334"/>
      <c r="L10" s="334"/>
      <c r="M10" s="346"/>
      <c r="N10" s="334"/>
      <c r="O10" s="334"/>
      <c r="P10" s="334"/>
    </row>
    <row r="11" spans="1:16" ht="20.100000000000001" customHeight="1">
      <c r="A11" s="726"/>
      <c r="B11" s="727" t="s">
        <v>753</v>
      </c>
      <c r="C11" s="457">
        <v>198878.42449337611</v>
      </c>
      <c r="D11" s="457">
        <v>257460.96173809178</v>
      </c>
      <c r="E11" s="457">
        <v>819288.94270516862</v>
      </c>
      <c r="F11" s="728">
        <v>8.3622080870571054</v>
      </c>
      <c r="G11" s="728">
        <v>9.6458721950777448</v>
      </c>
      <c r="H11" s="728">
        <v>8.6120128089164858</v>
      </c>
      <c r="I11" s="334"/>
      <c r="J11" s="334"/>
      <c r="K11" s="334"/>
      <c r="L11" s="334"/>
    </row>
    <row r="12" spans="1:16" ht="20.100000000000001" customHeight="1">
      <c r="A12" s="726"/>
      <c r="B12" s="727" t="s">
        <v>754</v>
      </c>
      <c r="C12" s="457">
        <v>13645.274657400016</v>
      </c>
      <c r="D12" s="457">
        <v>16590.60182476222</v>
      </c>
      <c r="E12" s="457">
        <v>52101.403447291661</v>
      </c>
      <c r="F12" s="728">
        <v>0.5737405974574491</v>
      </c>
      <c r="G12" s="728">
        <v>0.62157316495956827</v>
      </c>
      <c r="H12" s="728">
        <v>0.54766753273767899</v>
      </c>
      <c r="J12" s="334"/>
      <c r="K12" s="334"/>
      <c r="L12" s="334"/>
    </row>
    <row r="13" spans="1:16" ht="20.100000000000001" customHeight="1">
      <c r="A13" s="726"/>
      <c r="B13" s="727" t="s">
        <v>346</v>
      </c>
      <c r="C13" s="457">
        <v>71083.794627074632</v>
      </c>
      <c r="D13" s="457">
        <v>71458</v>
      </c>
      <c r="E13" s="457">
        <v>258517.77369915808</v>
      </c>
      <c r="F13" s="728">
        <v>2.9888485078431808</v>
      </c>
      <c r="G13" s="728">
        <v>2.6772201384905654</v>
      </c>
      <c r="H13" s="728">
        <v>2.7174275916365023</v>
      </c>
      <c r="J13" s="334"/>
      <c r="K13" s="334"/>
      <c r="L13" s="334"/>
    </row>
    <row r="14" spans="1:16" ht="20.100000000000001" customHeight="1">
      <c r="A14" s="724"/>
      <c r="B14" s="725" t="s">
        <v>422</v>
      </c>
      <c r="C14" s="456">
        <v>933992.67576995376</v>
      </c>
      <c r="D14" s="456">
        <v>1008489.7282457013</v>
      </c>
      <c r="E14" s="456">
        <v>3639729.8195077092</v>
      </c>
      <c r="F14" s="723">
        <v>39.271434930518282</v>
      </c>
      <c r="G14" s="723">
        <v>37.783448655810261</v>
      </c>
      <c r="H14" s="723">
        <v>38.259273612430185</v>
      </c>
      <c r="I14" s="325"/>
      <c r="J14" s="334"/>
      <c r="K14" s="334"/>
      <c r="L14" s="334"/>
      <c r="M14" s="346"/>
      <c r="N14" s="334"/>
      <c r="O14" s="334"/>
      <c r="P14" s="334"/>
    </row>
    <row r="15" spans="1:16" ht="20.100000000000001" customHeight="1">
      <c r="A15" s="726"/>
      <c r="B15" s="727" t="s">
        <v>755</v>
      </c>
      <c r="C15" s="457">
        <v>779624.09686101472</v>
      </c>
      <c r="D15" s="457">
        <v>821927.53854157915</v>
      </c>
      <c r="E15" s="457">
        <v>3050017.4811786618</v>
      </c>
      <c r="F15" s="728">
        <v>32.780724929027713</v>
      </c>
      <c r="G15" s="728">
        <v>30.793825739111728</v>
      </c>
      <c r="H15" s="728">
        <v>32.060471277203931</v>
      </c>
      <c r="I15" s="327"/>
      <c r="J15" s="334"/>
      <c r="K15" s="334"/>
      <c r="L15" s="334"/>
      <c r="M15" s="346"/>
      <c r="N15" s="334"/>
      <c r="O15" s="334"/>
      <c r="P15" s="334"/>
    </row>
    <row r="16" spans="1:16" ht="20.100000000000001" customHeight="1">
      <c r="A16" s="726"/>
      <c r="B16" s="729" t="s">
        <v>10</v>
      </c>
      <c r="C16" s="457">
        <v>67651.902390248157</v>
      </c>
      <c r="D16" s="457">
        <v>59886.288910241543</v>
      </c>
      <c r="E16" s="457">
        <v>268076.26518490381</v>
      </c>
      <c r="F16" s="728">
        <v>2.8445483048935407</v>
      </c>
      <c r="G16" s="728">
        <v>2.243662437854657</v>
      </c>
      <c r="H16" s="728">
        <v>2.8179023409201438</v>
      </c>
      <c r="I16" s="334"/>
      <c r="J16" s="334"/>
      <c r="K16" s="334"/>
      <c r="L16" s="334"/>
    </row>
    <row r="17" spans="1:16" ht="20.100000000000001" customHeight="1">
      <c r="A17" s="726"/>
      <c r="B17" s="729" t="s">
        <v>16</v>
      </c>
      <c r="C17" s="457">
        <v>595213.70180676284</v>
      </c>
      <c r="D17" s="457">
        <v>661019.7314022691</v>
      </c>
      <c r="E17" s="457">
        <v>2355434.337112918</v>
      </c>
      <c r="F17" s="728">
        <v>25.026851673100836</v>
      </c>
      <c r="G17" s="728">
        <v>24.765353956912335</v>
      </c>
      <c r="H17" s="728">
        <v>24.759312160127596</v>
      </c>
      <c r="J17" s="334"/>
      <c r="K17" s="334"/>
      <c r="L17" s="334"/>
    </row>
    <row r="18" spans="1:16" ht="27" customHeight="1">
      <c r="A18" s="726"/>
      <c r="B18" s="730" t="s">
        <v>608</v>
      </c>
      <c r="C18" s="457">
        <v>104822.88035629556</v>
      </c>
      <c r="D18" s="457">
        <v>88375.622632490529</v>
      </c>
      <c r="E18" s="457">
        <v>380091.63392609026</v>
      </c>
      <c r="F18" s="728">
        <v>4.407470242470815</v>
      </c>
      <c r="G18" s="728">
        <v>3.3110260884545628</v>
      </c>
      <c r="H18" s="728">
        <v>3.99</v>
      </c>
      <c r="J18" s="334"/>
      <c r="K18" s="334"/>
      <c r="L18" s="334"/>
    </row>
    <row r="19" spans="1:16" ht="27" customHeight="1">
      <c r="A19" s="726"/>
      <c r="B19" s="730" t="s">
        <v>756</v>
      </c>
      <c r="C19" s="457">
        <v>11935</v>
      </c>
      <c r="D19" s="457">
        <v>12645.895596578044</v>
      </c>
      <c r="E19" s="457">
        <v>46415.244954749476</v>
      </c>
      <c r="F19" s="728">
        <v>0.50185470856251202</v>
      </c>
      <c r="G19" s="728">
        <v>0.47378325589017251</v>
      </c>
      <c r="H19" s="728">
        <v>0.48789708153445216</v>
      </c>
      <c r="J19" s="334"/>
      <c r="K19" s="334"/>
      <c r="L19" s="334"/>
    </row>
    <row r="20" spans="1:16" ht="20.100000000000001" customHeight="1">
      <c r="A20" s="726"/>
      <c r="B20" s="727" t="s">
        <v>270</v>
      </c>
      <c r="C20" s="457">
        <v>154368.57890893897</v>
      </c>
      <c r="D20" s="731">
        <v>186562.18970412214</v>
      </c>
      <c r="E20" s="457">
        <v>589713</v>
      </c>
      <c r="F20" s="728">
        <v>6.4907100014905641</v>
      </c>
      <c r="G20" s="728">
        <v>6.9896229166985364</v>
      </c>
      <c r="H20" s="728">
        <v>6.1988023352262545</v>
      </c>
      <c r="J20" s="334"/>
      <c r="K20" s="334"/>
      <c r="L20" s="334"/>
    </row>
    <row r="21" spans="1:16" s="707" customFormat="1" ht="20.100000000000001" customHeight="1">
      <c r="A21" s="732"/>
      <c r="B21" s="733" t="s">
        <v>269</v>
      </c>
      <c r="C21" s="706">
        <v>961276.0368720988</v>
      </c>
      <c r="D21" s="706">
        <v>1102359.589435318</v>
      </c>
      <c r="E21" s="734">
        <v>3932450.1424898598</v>
      </c>
      <c r="F21" s="723">
        <v>40.41861388384941</v>
      </c>
      <c r="G21" s="723">
        <v>41.300318467420105</v>
      </c>
      <c r="H21" s="723">
        <v>41.33</v>
      </c>
      <c r="I21" s="325"/>
      <c r="J21" s="334"/>
      <c r="K21" s="334"/>
      <c r="L21" s="334"/>
      <c r="M21" s="346"/>
      <c r="N21" s="334"/>
      <c r="O21" s="334"/>
      <c r="P21" s="334"/>
    </row>
    <row r="22" spans="1:16" ht="27" customHeight="1">
      <c r="A22" s="726"/>
      <c r="B22" s="735" t="s">
        <v>757</v>
      </c>
      <c r="C22" s="731">
        <v>219003.71397658435</v>
      </c>
      <c r="D22" s="731">
        <v>238984.84953404966</v>
      </c>
      <c r="E22" s="457">
        <v>915472.57410504622</v>
      </c>
      <c r="F22" s="728">
        <v>9.2084127917632923</v>
      </c>
      <c r="G22" s="728">
        <v>8.9536576714506513</v>
      </c>
      <c r="H22" s="728">
        <v>9.6230537524068396</v>
      </c>
      <c r="J22" s="334"/>
      <c r="K22" s="334"/>
      <c r="L22" s="334"/>
      <c r="M22" s="346"/>
      <c r="N22" s="346"/>
      <c r="O22" s="346"/>
    </row>
    <row r="23" spans="1:16" ht="18" customHeight="1">
      <c r="A23" s="726"/>
      <c r="B23" s="727" t="s">
        <v>758</v>
      </c>
      <c r="C23" s="731">
        <v>108716.09471220881</v>
      </c>
      <c r="D23" s="731">
        <v>114390.91253833618</v>
      </c>
      <c r="E23" s="457">
        <v>442374.41531583871</v>
      </c>
      <c r="F23" s="728">
        <v>4.5711675799502212</v>
      </c>
      <c r="G23" s="728">
        <v>4.285698752829048</v>
      </c>
      <c r="H23" s="728">
        <v>4.6500494910352099</v>
      </c>
      <c r="J23" s="334"/>
      <c r="K23" s="334"/>
      <c r="L23" s="334"/>
    </row>
    <row r="24" spans="1:16" ht="18" customHeight="1">
      <c r="A24" s="726"/>
      <c r="B24" s="727" t="s">
        <v>266</v>
      </c>
      <c r="C24" s="731">
        <v>57160.465192206611</v>
      </c>
      <c r="D24" s="731">
        <v>61094.995201426122</v>
      </c>
      <c r="E24" s="457">
        <v>216155.71504142426</v>
      </c>
      <c r="F24" s="728">
        <v>2.4034165873339184</v>
      </c>
      <c r="G24" s="728">
        <v>2.2889470756787529</v>
      </c>
      <c r="H24" s="728">
        <v>2.2721358602872597</v>
      </c>
      <c r="J24" s="334"/>
      <c r="K24" s="334"/>
      <c r="L24" s="334"/>
    </row>
    <row r="25" spans="1:16" ht="18" customHeight="1">
      <c r="A25" s="726"/>
      <c r="B25" s="727" t="s">
        <v>265</v>
      </c>
      <c r="C25" s="731">
        <v>82914.527367506802</v>
      </c>
      <c r="D25" s="731">
        <v>90362.416409543919</v>
      </c>
      <c r="E25" s="457">
        <v>334272.39427883708</v>
      </c>
      <c r="F25" s="728">
        <v>3.4862933626577268</v>
      </c>
      <c r="G25" s="728">
        <v>3.3854620678824969</v>
      </c>
      <c r="H25" s="728">
        <v>3.5137275644064001</v>
      </c>
      <c r="J25" s="334"/>
      <c r="K25" s="334"/>
      <c r="L25" s="334"/>
    </row>
    <row r="26" spans="1:16" ht="18" customHeight="1">
      <c r="A26" s="726"/>
      <c r="B26" s="727" t="s">
        <v>759</v>
      </c>
      <c r="C26" s="731">
        <v>114595.70379595536</v>
      </c>
      <c r="D26" s="731">
        <v>141944.39958129372</v>
      </c>
      <c r="E26" s="457">
        <v>452546.01310805668</v>
      </c>
      <c r="F26" s="728">
        <v>4.8183865266714987</v>
      </c>
      <c r="G26" s="728">
        <v>5.3180005540452937</v>
      </c>
      <c r="H26" s="728">
        <v>4.7569689499802958</v>
      </c>
      <c r="J26" s="334"/>
      <c r="K26" s="334"/>
      <c r="L26" s="334"/>
    </row>
    <row r="27" spans="1:16" ht="18" customHeight="1">
      <c r="A27" s="726"/>
      <c r="B27" s="735" t="s">
        <v>760</v>
      </c>
      <c r="C27" s="731">
        <v>84211.610574100923</v>
      </c>
      <c r="D27" s="731">
        <v>97097.932643416483</v>
      </c>
      <c r="E27" s="457">
        <v>328746.54170572857</v>
      </c>
      <c r="F27" s="728">
        <v>3.5408316048395916</v>
      </c>
      <c r="G27" s="728">
        <v>3.6378107281267571</v>
      </c>
      <c r="H27" s="728">
        <v>3.4556421800453423</v>
      </c>
      <c r="J27" s="334"/>
      <c r="K27" s="334"/>
      <c r="L27" s="334"/>
    </row>
    <row r="28" spans="1:16" ht="18" customHeight="1">
      <c r="A28" s="726"/>
      <c r="B28" s="727" t="s">
        <v>761</v>
      </c>
      <c r="C28" s="731">
        <v>53027.451773730158</v>
      </c>
      <c r="D28" s="731">
        <v>57122.539698848115</v>
      </c>
      <c r="E28" s="457">
        <v>204897.83082277112</v>
      </c>
      <c r="F28" s="728">
        <v>2.2296364584941988</v>
      </c>
      <c r="G28" s="728">
        <v>2.1401175295610759</v>
      </c>
      <c r="H28" s="728">
        <v>2.1537978258787698</v>
      </c>
      <c r="J28" s="334"/>
      <c r="K28" s="334"/>
      <c r="L28" s="334"/>
    </row>
    <row r="29" spans="1:16" ht="18" customHeight="1">
      <c r="A29" s="726"/>
      <c r="B29" s="727" t="s">
        <v>762</v>
      </c>
      <c r="C29" s="731">
        <v>25239.934615688679</v>
      </c>
      <c r="D29" s="731">
        <v>28182.088560997181</v>
      </c>
      <c r="E29" s="457">
        <v>107392.36444129841</v>
      </c>
      <c r="F29" s="728">
        <v>1.0612593392056668</v>
      </c>
      <c r="G29" s="728">
        <v>1.0558525945625798</v>
      </c>
      <c r="H29" s="728">
        <v>1.1288623218745348</v>
      </c>
      <c r="J29" s="334"/>
      <c r="K29" s="334"/>
      <c r="L29" s="334"/>
    </row>
    <row r="30" spans="1:16" ht="39.75" customHeight="1">
      <c r="A30" s="726"/>
      <c r="B30" s="735" t="s">
        <v>763</v>
      </c>
      <c r="C30" s="731">
        <v>44634.540858129272</v>
      </c>
      <c r="D30" s="731">
        <v>64802.395730999429</v>
      </c>
      <c r="E30" s="457">
        <v>192456.78392421399</v>
      </c>
      <c r="F30" s="728">
        <v>1.8767411270314078</v>
      </c>
      <c r="G30" s="728">
        <v>2.4278462371003844</v>
      </c>
      <c r="H30" s="728">
        <v>2.0230228945182458</v>
      </c>
      <c r="J30" s="334"/>
      <c r="K30" s="334"/>
      <c r="L30" s="334"/>
    </row>
    <row r="31" spans="1:16" ht="18" customHeight="1">
      <c r="A31" s="726"/>
      <c r="B31" s="735" t="s">
        <v>261</v>
      </c>
      <c r="C31" s="731">
        <v>75616.369914852141</v>
      </c>
      <c r="D31" s="731">
        <v>100497.40319103209</v>
      </c>
      <c r="E31" s="457">
        <v>355908.4550110728</v>
      </c>
      <c r="F31" s="728">
        <v>3.1794289482464113</v>
      </c>
      <c r="G31" s="728">
        <v>3.765173176444605</v>
      </c>
      <c r="H31" s="728">
        <v>3.7411565243839089</v>
      </c>
      <c r="J31" s="334"/>
      <c r="K31" s="334"/>
      <c r="L31" s="334"/>
    </row>
    <row r="32" spans="1:16" ht="18" customHeight="1">
      <c r="A32" s="726"/>
      <c r="B32" s="727" t="s">
        <v>260</v>
      </c>
      <c r="C32" s="731">
        <v>64879.360333593053</v>
      </c>
      <c r="D32" s="731">
        <v>71883.812421055511</v>
      </c>
      <c r="E32" s="457">
        <v>255741.37706094657</v>
      </c>
      <c r="F32" s="728">
        <v>2.7279716894716932</v>
      </c>
      <c r="G32" s="728">
        <v>2.6931541886097778</v>
      </c>
      <c r="H32" s="728">
        <v>2.6882433049159205</v>
      </c>
      <c r="J32" s="334"/>
      <c r="K32" s="334"/>
      <c r="L32" s="334"/>
    </row>
    <row r="33" spans="1:12" ht="18" customHeight="1">
      <c r="A33" s="726"/>
      <c r="B33" s="727" t="s">
        <v>259</v>
      </c>
      <c r="C33" s="731">
        <v>14718.946335859489</v>
      </c>
      <c r="D33" s="731">
        <v>16000.385734808227</v>
      </c>
      <c r="E33" s="457">
        <v>56059.409632038893</v>
      </c>
      <c r="F33" s="728">
        <v>0.61888509221764876</v>
      </c>
      <c r="G33" s="728">
        <v>0.59946049617770369</v>
      </c>
      <c r="H33" s="728">
        <v>0.58927239054067293</v>
      </c>
      <c r="J33" s="334"/>
      <c r="K33" s="334"/>
      <c r="L33" s="334"/>
    </row>
    <row r="34" spans="1:12" ht="18" customHeight="1">
      <c r="A34" s="726"/>
      <c r="B34" s="727" t="s">
        <v>258</v>
      </c>
      <c r="C34" s="731">
        <v>13689.244812707351</v>
      </c>
      <c r="D34" s="731">
        <v>16915.750085887579</v>
      </c>
      <c r="E34" s="457">
        <v>58752.600666808066</v>
      </c>
      <c r="F34" s="728">
        <v>0.57558940327556041</v>
      </c>
      <c r="G34" s="728">
        <v>0.63375496739708681</v>
      </c>
      <c r="H34" s="728">
        <v>0.61758205576294334</v>
      </c>
      <c r="J34" s="334"/>
      <c r="K34" s="334"/>
      <c r="L34" s="334"/>
    </row>
    <row r="35" spans="1:12" s="705" customFormat="1" ht="39.75" customHeight="1">
      <c r="A35" s="736"/>
      <c r="B35" s="737" t="s">
        <v>764</v>
      </c>
      <c r="C35" s="738">
        <v>2868.0726089760628</v>
      </c>
      <c r="D35" s="738">
        <v>3079.7081036239124</v>
      </c>
      <c r="E35" s="739">
        <v>11673.667375778876</v>
      </c>
      <c r="F35" s="740">
        <v>0.12059337269058766</v>
      </c>
      <c r="G35" s="740">
        <v>0.11538242755389501</v>
      </c>
      <c r="H35" s="740">
        <v>0.12270856803619345</v>
      </c>
      <c r="J35" s="334"/>
      <c r="K35" s="334"/>
      <c r="L35" s="334"/>
    </row>
    <row r="36" spans="1:12" ht="20.100000000000001" customHeight="1">
      <c r="A36" s="724"/>
      <c r="B36" s="725" t="s">
        <v>765</v>
      </c>
      <c r="C36" s="459">
        <v>199424.14706205571</v>
      </c>
      <c r="D36" s="456">
        <v>212771</v>
      </c>
      <c r="E36" s="456">
        <v>811238.95195310994</v>
      </c>
      <c r="F36" s="723">
        <v>8.3851539932745709</v>
      </c>
      <c r="G36" s="723">
        <v>7.9715673782417564</v>
      </c>
      <c r="H36" s="723">
        <v>8.5273947702066231</v>
      </c>
      <c r="J36" s="334"/>
      <c r="K36" s="334"/>
      <c r="L36" s="334"/>
    </row>
    <row r="37" spans="1:12" ht="15">
      <c r="A37" s="324"/>
      <c r="B37" s="324"/>
      <c r="C37" s="635"/>
      <c r="D37" s="635"/>
      <c r="E37" s="635"/>
      <c r="F37" s="635"/>
      <c r="G37" s="635"/>
      <c r="H37" s="635"/>
    </row>
  </sheetData>
  <mergeCells count="2">
    <mergeCell ref="F4:H4"/>
    <mergeCell ref="A9:B9"/>
  </mergeCells>
  <pageMargins left="0.74803149606299213" right="0.59055118110236227" top="0.74803149606299213" bottom="0.51181102362204722" header="0.43307086614173229" footer="0.31496062992125984"/>
  <pageSetup paperSize="9" firstPageNumber="47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I19" sqref="I19"/>
    </sheetView>
  </sheetViews>
  <sheetFormatPr defaultColWidth="10.33203125" defaultRowHeight="15.6"/>
  <cols>
    <col min="1" max="1" width="1.6640625" style="323" customWidth="1"/>
    <col min="2" max="2" width="38.44140625" style="323" customWidth="1"/>
    <col min="3" max="3" width="7.6640625" style="323" customWidth="1"/>
    <col min="4" max="4" width="8.33203125" style="323" customWidth="1"/>
    <col min="5" max="5" width="7.6640625" style="323" customWidth="1"/>
    <col min="6" max="6" width="8.33203125" style="323" customWidth="1"/>
    <col min="7" max="7" width="7.6640625" style="323" customWidth="1"/>
    <col min="8" max="8" width="8" customWidth="1"/>
    <col min="9" max="16384" width="10.33203125" style="323"/>
  </cols>
  <sheetData>
    <row r="1" spans="1:16" ht="18" customHeight="1">
      <c r="A1" s="345" t="s">
        <v>501</v>
      </c>
      <c r="B1" s="345"/>
    </row>
    <row r="2" spans="1:16" ht="18" customHeight="1">
      <c r="A2" s="345"/>
      <c r="B2" s="345"/>
    </row>
    <row r="3" spans="1:16" ht="18" customHeight="1">
      <c r="A3" s="329"/>
      <c r="B3" s="344"/>
      <c r="C3" s="343"/>
      <c r="D3" s="343"/>
      <c r="E3" s="343"/>
      <c r="F3" s="343"/>
      <c r="G3" s="343"/>
      <c r="H3" s="342" t="s">
        <v>234</v>
      </c>
    </row>
    <row r="4" spans="1:16" ht="18" customHeight="1">
      <c r="A4" s="341"/>
      <c r="B4" s="340"/>
      <c r="C4" s="634" t="s">
        <v>499</v>
      </c>
      <c r="D4" s="634" t="s">
        <v>56</v>
      </c>
      <c r="E4" s="634" t="s">
        <v>766</v>
      </c>
      <c r="F4" s="1119" t="s">
        <v>110</v>
      </c>
      <c r="G4" s="1119"/>
      <c r="H4" s="1119"/>
    </row>
    <row r="5" spans="1:16" ht="18" customHeight="1">
      <c r="A5" s="339"/>
      <c r="B5" s="338"/>
      <c r="C5" s="635" t="s">
        <v>111</v>
      </c>
      <c r="D5" s="635" t="s">
        <v>112</v>
      </c>
      <c r="E5" s="635" t="s">
        <v>767</v>
      </c>
      <c r="F5" s="635" t="s">
        <v>113</v>
      </c>
      <c r="G5" s="635" t="s">
        <v>114</v>
      </c>
      <c r="H5" s="213" t="s">
        <v>752</v>
      </c>
    </row>
    <row r="6" spans="1:16" ht="18" customHeight="1">
      <c r="A6" s="339"/>
      <c r="B6" s="338"/>
      <c r="C6" s="635" t="s">
        <v>60</v>
      </c>
      <c r="D6" s="635" t="s">
        <v>60</v>
      </c>
      <c r="E6" s="635" t="s">
        <v>751</v>
      </c>
      <c r="F6" s="635" t="s">
        <v>60</v>
      </c>
      <c r="G6" s="635" t="s">
        <v>60</v>
      </c>
      <c r="H6" s="635" t="s">
        <v>60</v>
      </c>
    </row>
    <row r="7" spans="1:16" ht="18" customHeight="1">
      <c r="A7" s="329"/>
      <c r="B7" s="336"/>
      <c r="C7" s="40">
        <v>2022</v>
      </c>
      <c r="D7" s="40">
        <v>2022</v>
      </c>
      <c r="E7" s="40">
        <v>2022</v>
      </c>
      <c r="F7" s="40">
        <v>2022</v>
      </c>
      <c r="G7" s="40">
        <v>2022</v>
      </c>
      <c r="H7" s="40">
        <v>2022</v>
      </c>
    </row>
    <row r="8" spans="1:16" ht="20.100000000000001" customHeight="1">
      <c r="A8" s="329"/>
      <c r="B8" s="336"/>
      <c r="C8" s="635"/>
      <c r="D8" s="635"/>
      <c r="E8" s="635"/>
      <c r="F8" s="635"/>
      <c r="G8" s="635"/>
      <c r="H8" s="635"/>
    </row>
    <row r="9" spans="1:16" ht="20.100000000000001" customHeight="1">
      <c r="A9" s="1121" t="s">
        <v>211</v>
      </c>
      <c r="B9" s="1121"/>
      <c r="C9" s="456">
        <v>1376896.1261282114</v>
      </c>
      <c r="D9" s="456">
        <v>1538951.3435323397</v>
      </c>
      <c r="E9" s="456">
        <v>5545715.9290796677</v>
      </c>
      <c r="F9" s="741">
        <v>113.71443264446286</v>
      </c>
      <c r="G9" s="741">
        <v>105.91909688545246</v>
      </c>
      <c r="H9" s="741">
        <v>108.0178974916842</v>
      </c>
      <c r="I9" s="346"/>
      <c r="J9" s="334"/>
      <c r="K9" s="334"/>
      <c r="L9" s="334"/>
      <c r="M9" s="346"/>
      <c r="N9" s="334"/>
      <c r="O9" s="334"/>
      <c r="P9" s="334"/>
    </row>
    <row r="10" spans="1:16" ht="18" customHeight="1">
      <c r="B10" s="326" t="s">
        <v>273</v>
      </c>
      <c r="C10" s="456">
        <v>148777.26402858281</v>
      </c>
      <c r="D10" s="456">
        <v>178957.6007508889</v>
      </c>
      <c r="E10" s="456">
        <v>604112.2401954286</v>
      </c>
      <c r="F10" s="741">
        <v>103.69116194181316</v>
      </c>
      <c r="G10" s="741">
        <v>103.854183045287</v>
      </c>
      <c r="H10" s="741">
        <v>103.35787289724014</v>
      </c>
      <c r="I10" s="346"/>
      <c r="J10" s="334"/>
      <c r="K10" s="334"/>
      <c r="L10" s="334"/>
      <c r="M10" s="346"/>
      <c r="N10" s="334"/>
      <c r="O10" s="334"/>
      <c r="P10" s="334"/>
    </row>
    <row r="11" spans="1:16" ht="18" customHeight="1">
      <c r="A11" s="329"/>
      <c r="B11" s="330" t="s">
        <v>753</v>
      </c>
      <c r="C11" s="457">
        <v>105734.01264016161</v>
      </c>
      <c r="D11" s="457">
        <v>135140.29788352601</v>
      </c>
      <c r="E11" s="457">
        <v>445877.57917610666</v>
      </c>
      <c r="F11" s="742">
        <v>102.97733976312173</v>
      </c>
      <c r="G11" s="742">
        <v>103.58700091642947</v>
      </c>
      <c r="H11" s="742">
        <v>102.88184184644867</v>
      </c>
      <c r="I11" s="346"/>
      <c r="J11" s="334"/>
      <c r="K11" s="334"/>
      <c r="L11" s="334"/>
    </row>
    <row r="12" spans="1:16" ht="18" customHeight="1">
      <c r="A12" s="329"/>
      <c r="B12" s="330" t="s">
        <v>754</v>
      </c>
      <c r="C12" s="457">
        <v>6888.2385276130371</v>
      </c>
      <c r="D12" s="457">
        <v>8371.6768875052221</v>
      </c>
      <c r="E12" s="457">
        <v>27891.268127981595</v>
      </c>
      <c r="F12" s="742">
        <v>107.2673072299102</v>
      </c>
      <c r="G12" s="742">
        <v>106.97914727752227</v>
      </c>
      <c r="H12" s="742">
        <v>106.13403135336665</v>
      </c>
      <c r="I12" s="346"/>
      <c r="J12" s="334"/>
      <c r="K12" s="334"/>
      <c r="L12" s="334"/>
    </row>
    <row r="13" spans="1:16" ht="18" customHeight="1">
      <c r="A13" s="329"/>
      <c r="B13" s="330" t="s">
        <v>346</v>
      </c>
      <c r="C13" s="457">
        <v>36155.012860808165</v>
      </c>
      <c r="D13" s="457">
        <v>35445.625979857665</v>
      </c>
      <c r="E13" s="457">
        <v>130343.39289134035</v>
      </c>
      <c r="F13" s="742">
        <v>105.15494423802154</v>
      </c>
      <c r="G13" s="742">
        <v>104.15986262327124</v>
      </c>
      <c r="H13" s="742">
        <v>104.42622849146703</v>
      </c>
      <c r="I13" s="346"/>
      <c r="J13" s="334"/>
      <c r="K13" s="334"/>
      <c r="L13" s="334"/>
    </row>
    <row r="14" spans="1:16" ht="18" customHeight="1">
      <c r="B14" s="326" t="s">
        <v>422</v>
      </c>
      <c r="C14" s="456">
        <v>513272.1526997672</v>
      </c>
      <c r="D14" s="456">
        <v>562396.47403683339</v>
      </c>
      <c r="E14" s="456">
        <v>2036654.6189262324</v>
      </c>
      <c r="F14" s="741">
        <v>112.19217606423999</v>
      </c>
      <c r="G14" s="741">
        <v>104.21827155519685</v>
      </c>
      <c r="H14" s="741">
        <v>107.77705304589836</v>
      </c>
      <c r="I14" s="346"/>
      <c r="J14" s="334"/>
      <c r="K14" s="334"/>
      <c r="L14" s="334"/>
      <c r="M14" s="346"/>
      <c r="N14" s="334"/>
      <c r="O14" s="334"/>
      <c r="P14" s="334"/>
    </row>
    <row r="15" spans="1:16" ht="18" customHeight="1">
      <c r="A15" s="329"/>
      <c r="B15" s="330" t="s">
        <v>755</v>
      </c>
      <c r="C15" s="457">
        <v>419407.95239046449</v>
      </c>
      <c r="D15" s="457">
        <v>447691</v>
      </c>
      <c r="E15" s="457">
        <v>1673324.4757484498</v>
      </c>
      <c r="F15" s="742">
        <v>111.06203094051612</v>
      </c>
      <c r="G15" s="742">
        <v>103.60246092664565</v>
      </c>
      <c r="H15" s="742">
        <v>107.69302718014042</v>
      </c>
      <c r="I15" s="346"/>
      <c r="J15" s="334"/>
      <c r="K15" s="334"/>
      <c r="L15" s="334"/>
      <c r="M15" s="346"/>
      <c r="N15" s="334"/>
      <c r="O15" s="334"/>
      <c r="P15" s="334"/>
    </row>
    <row r="16" spans="1:16" ht="18" customHeight="1">
      <c r="A16" s="329"/>
      <c r="B16" s="333" t="s">
        <v>10</v>
      </c>
      <c r="C16" s="457">
        <v>37429.614600040753</v>
      </c>
      <c r="D16" s="457">
        <v>36459</v>
      </c>
      <c r="E16" s="457">
        <v>156571</v>
      </c>
      <c r="F16" s="742">
        <v>106.4353934405861</v>
      </c>
      <c r="G16" s="742">
        <v>107.93227003260147</v>
      </c>
      <c r="H16" s="742">
        <v>105.18507144068666</v>
      </c>
      <c r="I16" s="346"/>
      <c r="J16" s="334"/>
      <c r="K16" s="334"/>
      <c r="L16" s="334"/>
    </row>
    <row r="17" spans="1:16" ht="18" customHeight="1">
      <c r="A17" s="329"/>
      <c r="B17" s="333" t="s">
        <v>16</v>
      </c>
      <c r="C17" s="457">
        <v>323292.43485240499</v>
      </c>
      <c r="D17" s="457">
        <v>360071.756946437</v>
      </c>
      <c r="E17" s="457">
        <v>1299865.8944821756</v>
      </c>
      <c r="F17" s="742">
        <v>111.58410775573419</v>
      </c>
      <c r="G17" s="742">
        <v>102.98046956437889</v>
      </c>
      <c r="H17" s="742">
        <v>108.10184645613081</v>
      </c>
      <c r="I17" s="346"/>
      <c r="J17" s="334"/>
      <c r="K17" s="334"/>
      <c r="L17" s="334"/>
    </row>
    <row r="18" spans="1:16" ht="27" customHeight="1">
      <c r="A18" s="329"/>
      <c r="B18" s="332" t="s">
        <v>768</v>
      </c>
      <c r="C18" s="457">
        <v>50860.752098835655</v>
      </c>
      <c r="D18" s="457">
        <v>42915.123509268626</v>
      </c>
      <c r="E18" s="457">
        <v>186731.89716221782</v>
      </c>
      <c r="F18" s="742">
        <v>111.55302980245909</v>
      </c>
      <c r="G18" s="742">
        <v>104.49069937099307</v>
      </c>
      <c r="H18" s="742">
        <v>107.05488185214351</v>
      </c>
      <c r="I18" s="346"/>
      <c r="J18" s="334"/>
      <c r="K18" s="334"/>
      <c r="L18" s="334"/>
    </row>
    <row r="19" spans="1:16" ht="27" customHeight="1">
      <c r="A19" s="329"/>
      <c r="B19" s="332" t="s">
        <v>756</v>
      </c>
      <c r="C19" s="458">
        <v>7825.1508391830548</v>
      </c>
      <c r="D19" s="457">
        <v>8245.080150531614</v>
      </c>
      <c r="E19" s="458">
        <v>30154.940651448698</v>
      </c>
      <c r="F19" s="742">
        <v>109.53006724065881</v>
      </c>
      <c r="G19" s="742">
        <v>108.15940030660593</v>
      </c>
      <c r="H19" s="742">
        <v>107.44519880677026</v>
      </c>
      <c r="I19" s="346"/>
      <c r="J19" s="334"/>
      <c r="K19" s="334"/>
      <c r="L19" s="334"/>
    </row>
    <row r="20" spans="1:16" ht="20.100000000000001" customHeight="1">
      <c r="A20" s="329"/>
      <c r="B20" s="330" t="s">
        <v>270</v>
      </c>
      <c r="C20" s="457">
        <v>93864.200309302701</v>
      </c>
      <c r="D20" s="731">
        <v>114704.96617167412</v>
      </c>
      <c r="E20" s="457">
        <v>363331</v>
      </c>
      <c r="F20" s="743">
        <v>117.53630998816149</v>
      </c>
      <c r="G20" s="743">
        <v>106.69347910509748</v>
      </c>
      <c r="H20" s="743">
        <v>108.16573452648002</v>
      </c>
      <c r="I20" s="346"/>
      <c r="J20" s="334"/>
      <c r="K20" s="334"/>
      <c r="L20" s="334"/>
    </row>
    <row r="21" spans="1:16" ht="20.100000000000001" customHeight="1">
      <c r="B21" s="331" t="s">
        <v>269</v>
      </c>
      <c r="C21" s="459">
        <v>590050.62237729842</v>
      </c>
      <c r="D21" s="459">
        <v>666854.01361372601</v>
      </c>
      <c r="E21" s="456">
        <v>2397519.4789133775</v>
      </c>
      <c r="F21" s="744">
        <v>119.34450301307432</v>
      </c>
      <c r="G21" s="744">
        <v>108.1167739715647</v>
      </c>
      <c r="H21" s="744">
        <v>109.98759963748815</v>
      </c>
      <c r="I21" s="346"/>
      <c r="J21" s="334"/>
      <c r="K21" s="334"/>
      <c r="L21" s="334"/>
      <c r="M21" s="346"/>
      <c r="N21" s="334"/>
      <c r="O21" s="334"/>
      <c r="P21" s="334"/>
    </row>
    <row r="22" spans="1:16" ht="27" customHeight="1">
      <c r="A22" s="329"/>
      <c r="B22" s="328" t="s">
        <v>757</v>
      </c>
      <c r="C22" s="731">
        <v>117640.28403723407</v>
      </c>
      <c r="D22" s="731">
        <v>128221.83546741131</v>
      </c>
      <c r="E22" s="457">
        <v>491127.68370415247</v>
      </c>
      <c r="F22" s="743">
        <v>124.92046078789924</v>
      </c>
      <c r="G22" s="743">
        <v>106.83270166061433</v>
      </c>
      <c r="H22" s="743">
        <v>110.15472207630994</v>
      </c>
      <c r="I22" s="346"/>
      <c r="J22" s="334"/>
      <c r="K22" s="334"/>
      <c r="L22" s="334"/>
      <c r="M22" s="346"/>
      <c r="N22" s="346"/>
      <c r="O22" s="346"/>
    </row>
    <row r="23" spans="1:16" ht="18" customHeight="1">
      <c r="A23" s="329"/>
      <c r="B23" s="330" t="s">
        <v>758</v>
      </c>
      <c r="C23" s="731">
        <v>72527.232588700659</v>
      </c>
      <c r="D23" s="731">
        <v>77196.24732071755</v>
      </c>
      <c r="E23" s="457">
        <v>299264.86564940866</v>
      </c>
      <c r="F23" s="743">
        <v>127.34441212361305</v>
      </c>
      <c r="G23" s="743">
        <v>106.92295709311097</v>
      </c>
      <c r="H23" s="743">
        <v>111.92754191407046</v>
      </c>
      <c r="I23" s="346"/>
      <c r="J23" s="334"/>
      <c r="K23" s="334"/>
      <c r="L23" s="334"/>
    </row>
    <row r="24" spans="1:16" ht="18" customHeight="1">
      <c r="A24" s="329"/>
      <c r="B24" s="330" t="s">
        <v>266</v>
      </c>
      <c r="C24" s="731">
        <v>33336.268124146758</v>
      </c>
      <c r="D24" s="731">
        <v>35446.919790586471</v>
      </c>
      <c r="E24" s="457">
        <v>126523.91537731336</v>
      </c>
      <c r="F24" s="743">
        <v>272.30386989298643</v>
      </c>
      <c r="G24" s="743">
        <v>137.62172846033997</v>
      </c>
      <c r="H24" s="743">
        <v>140.61491371478468</v>
      </c>
      <c r="I24" s="346"/>
      <c r="J24" s="334"/>
      <c r="K24" s="334"/>
      <c r="L24" s="334"/>
    </row>
    <row r="25" spans="1:16" ht="18" customHeight="1">
      <c r="A25" s="329"/>
      <c r="B25" s="330" t="s">
        <v>265</v>
      </c>
      <c r="C25" s="731">
        <v>79888.017112431233</v>
      </c>
      <c r="D25" s="731">
        <v>85845.921899883615</v>
      </c>
      <c r="E25" s="457">
        <v>320934.57968323369</v>
      </c>
      <c r="F25" s="743">
        <v>109.77147678507404</v>
      </c>
      <c r="G25" s="743">
        <v>107.6487276003508</v>
      </c>
      <c r="H25" s="743">
        <v>107.80312057875298</v>
      </c>
      <c r="I25" s="346"/>
      <c r="J25" s="334"/>
      <c r="K25" s="334"/>
      <c r="L25" s="334"/>
    </row>
    <row r="26" spans="1:16" ht="18" customHeight="1">
      <c r="A26" s="329"/>
      <c r="B26" s="330" t="s">
        <v>759</v>
      </c>
      <c r="C26" s="731">
        <v>74885.695740868119</v>
      </c>
      <c r="D26" s="731">
        <v>91098.193305537265</v>
      </c>
      <c r="E26" s="457">
        <v>298741.14325971366</v>
      </c>
      <c r="F26" s="743">
        <v>109.31886443586838</v>
      </c>
      <c r="G26" s="743">
        <v>108.4501542487158</v>
      </c>
      <c r="H26" s="743">
        <v>109.02704577996471</v>
      </c>
      <c r="I26" s="346"/>
      <c r="J26" s="334"/>
      <c r="K26" s="334"/>
      <c r="L26" s="334"/>
    </row>
    <row r="27" spans="1:16" ht="18" customHeight="1">
      <c r="A27" s="329"/>
      <c r="B27" s="328" t="s">
        <v>760</v>
      </c>
      <c r="C27" s="731">
        <v>49303.006967601548</v>
      </c>
      <c r="D27" s="731">
        <v>57908.134683020078</v>
      </c>
      <c r="E27" s="457">
        <v>202112.88924367313</v>
      </c>
      <c r="F27" s="743">
        <v>111.75054573281314</v>
      </c>
      <c r="G27" s="743">
        <v>104.41132480273234</v>
      </c>
      <c r="H27" s="743">
        <v>105.89643498485711</v>
      </c>
      <c r="I27" s="346"/>
      <c r="J27" s="334"/>
      <c r="K27" s="334"/>
      <c r="L27" s="334"/>
    </row>
    <row r="28" spans="1:16" ht="27" customHeight="1">
      <c r="A28" s="329"/>
      <c r="B28" s="328" t="s">
        <v>769</v>
      </c>
      <c r="C28" s="731">
        <v>37035.031065152347</v>
      </c>
      <c r="D28" s="731">
        <v>39935.091820897644</v>
      </c>
      <c r="E28" s="457">
        <v>143366.41847436171</v>
      </c>
      <c r="F28" s="743">
        <v>106.32697166498595</v>
      </c>
      <c r="G28" s="743">
        <v>106.09857203881749</v>
      </c>
      <c r="H28" s="743">
        <v>106.20859630293754</v>
      </c>
      <c r="I28" s="346"/>
      <c r="J28" s="334"/>
      <c r="K28" s="334"/>
      <c r="L28" s="334"/>
    </row>
    <row r="29" spans="1:16" ht="20.100000000000001" customHeight="1">
      <c r="A29" s="329"/>
      <c r="B29" s="330" t="s">
        <v>762</v>
      </c>
      <c r="C29" s="731">
        <v>18435.474596278276</v>
      </c>
      <c r="D29" s="731">
        <v>20197.34334308184</v>
      </c>
      <c r="E29" s="457">
        <v>77827.233034888544</v>
      </c>
      <c r="F29" s="743">
        <v>225.49473267715814</v>
      </c>
      <c r="G29" s="743">
        <v>138.31650134462114</v>
      </c>
      <c r="H29" s="743">
        <v>130.39838086542872</v>
      </c>
      <c r="I29" s="346"/>
      <c r="J29" s="334"/>
      <c r="K29" s="334"/>
      <c r="L29" s="334"/>
    </row>
    <row r="30" spans="1:16" ht="40.5" customHeight="1">
      <c r="A30" s="329"/>
      <c r="B30" s="328" t="s">
        <v>763</v>
      </c>
      <c r="C30" s="731">
        <v>26159.07269049991</v>
      </c>
      <c r="D30" s="731">
        <v>37059.236136986117</v>
      </c>
      <c r="E30" s="457">
        <v>111068.11756911507</v>
      </c>
      <c r="F30" s="743">
        <v>103.75642300137507</v>
      </c>
      <c r="G30" s="743">
        <v>104.77612182105685</v>
      </c>
      <c r="H30" s="743">
        <v>103.65999999999997</v>
      </c>
      <c r="I30" s="346"/>
      <c r="J30" s="334"/>
      <c r="K30" s="334"/>
      <c r="L30" s="334"/>
    </row>
    <row r="31" spans="1:16" ht="18" customHeight="1">
      <c r="A31" s="329"/>
      <c r="B31" s="328" t="s">
        <v>261</v>
      </c>
      <c r="C31" s="731">
        <v>42095.806289256085</v>
      </c>
      <c r="D31" s="731">
        <v>50429.481237179716</v>
      </c>
      <c r="E31" s="457">
        <v>172736.55795719079</v>
      </c>
      <c r="F31" s="743">
        <v>105.96990228202749</v>
      </c>
      <c r="G31" s="743">
        <v>106.16366355469057</v>
      </c>
      <c r="H31" s="743">
        <v>105.69999999999999</v>
      </c>
      <c r="I31" s="346"/>
      <c r="J31" s="334"/>
      <c r="K31" s="334"/>
      <c r="L31" s="334"/>
    </row>
    <row r="32" spans="1:16" ht="18" customHeight="1">
      <c r="A32" s="329"/>
      <c r="B32" s="330" t="s">
        <v>260</v>
      </c>
      <c r="C32" s="731">
        <v>19059.967180165972</v>
      </c>
      <c r="D32" s="731">
        <v>21165.781725840567</v>
      </c>
      <c r="E32" s="457">
        <v>75341.71281261649</v>
      </c>
      <c r="F32" s="743">
        <v>82.222371687331673</v>
      </c>
      <c r="G32" s="743">
        <v>81.453481089798117</v>
      </c>
      <c r="H32" s="743">
        <v>92.397261935722113</v>
      </c>
      <c r="I32" s="346"/>
      <c r="J32" s="334"/>
      <c r="K32" s="334"/>
      <c r="L32" s="334"/>
    </row>
    <row r="33" spans="1:16" ht="18" customHeight="1">
      <c r="A33" s="329"/>
      <c r="B33" s="330" t="s">
        <v>259</v>
      </c>
      <c r="C33" s="731">
        <v>10326.144682398797</v>
      </c>
      <c r="D33" s="731">
        <v>11072.931304365555</v>
      </c>
      <c r="E33" s="457">
        <v>38840.229070091817</v>
      </c>
      <c r="F33" s="743">
        <v>128.44892137044829</v>
      </c>
      <c r="G33" s="743">
        <v>120.85999999999999</v>
      </c>
      <c r="H33" s="743">
        <v>116.71196866154428</v>
      </c>
      <c r="I33" s="346"/>
      <c r="J33" s="334"/>
      <c r="K33" s="334"/>
      <c r="L33" s="334"/>
    </row>
    <row r="34" spans="1:16" ht="18" customHeight="1">
      <c r="A34" s="329"/>
      <c r="B34" s="330" t="s">
        <v>258</v>
      </c>
      <c r="C34" s="731">
        <v>7904.8855978049805</v>
      </c>
      <c r="D34" s="731">
        <v>9745.4420307458277</v>
      </c>
      <c r="E34" s="457">
        <v>33728.665484536068</v>
      </c>
      <c r="F34" s="743">
        <v>155.12174030263759</v>
      </c>
      <c r="G34" s="743">
        <v>123.59928115086889</v>
      </c>
      <c r="H34" s="743">
        <v>119.187724732364</v>
      </c>
      <c r="I34" s="346"/>
      <c r="J34" s="334"/>
      <c r="K34" s="334"/>
      <c r="L34" s="334"/>
    </row>
    <row r="35" spans="1:16" ht="39.75" customHeight="1">
      <c r="A35" s="329"/>
      <c r="B35" s="328" t="s">
        <v>764</v>
      </c>
      <c r="C35" s="731">
        <v>1453.7357047597516</v>
      </c>
      <c r="D35" s="731">
        <v>1531.4535474725117</v>
      </c>
      <c r="E35" s="457">
        <v>5905.4675930819958</v>
      </c>
      <c r="F35" s="743">
        <v>104.98000000000003</v>
      </c>
      <c r="G35" s="743">
        <v>104.78</v>
      </c>
      <c r="H35" s="743">
        <v>104.02100087955111</v>
      </c>
      <c r="I35" s="346"/>
      <c r="J35" s="334"/>
      <c r="K35" s="334"/>
      <c r="L35" s="334"/>
      <c r="M35" s="705"/>
      <c r="N35" s="705"/>
      <c r="O35" s="705"/>
      <c r="P35" s="705"/>
    </row>
    <row r="36" spans="1:16" ht="20.100000000000001" customHeight="1">
      <c r="B36" s="326" t="s">
        <v>765</v>
      </c>
      <c r="C36" s="459">
        <v>124796.08702256301</v>
      </c>
      <c r="D36" s="456">
        <v>130743.25513089112</v>
      </c>
      <c r="E36" s="456">
        <v>507429.59104462864</v>
      </c>
      <c r="F36" s="744">
        <v>108.09317388424429</v>
      </c>
      <c r="G36" s="744">
        <v>105.25999999999999</v>
      </c>
      <c r="H36" s="744">
        <v>105.69594365578926</v>
      </c>
      <c r="I36" s="346"/>
      <c r="J36" s="334"/>
      <c r="K36" s="334"/>
      <c r="L36" s="334"/>
    </row>
    <row r="37" spans="1:16" ht="20.100000000000001" customHeight="1">
      <c r="G37" s="334"/>
    </row>
    <row r="38" spans="1:16" ht="20.100000000000001" customHeight="1"/>
  </sheetData>
  <mergeCells count="2">
    <mergeCell ref="F4:H4"/>
    <mergeCell ref="A9:B9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7"/>
  <sheetViews>
    <sheetView workbookViewId="0">
      <selection activeCell="I19" sqref="I19"/>
    </sheetView>
  </sheetViews>
  <sheetFormatPr defaultColWidth="10.33203125" defaultRowHeight="21.75" customHeight="1"/>
  <cols>
    <col min="1" max="1" width="5" style="347" customWidth="1"/>
    <col min="2" max="2" width="39" style="347" customWidth="1"/>
    <col min="3" max="3" width="14.33203125" style="347" customWidth="1"/>
    <col min="4" max="4" width="11.6640625" style="347" customWidth="1"/>
    <col min="5" max="5" width="16.6640625" style="347" customWidth="1"/>
    <col min="6" max="16384" width="10.33203125" style="347"/>
  </cols>
  <sheetData>
    <row r="1" spans="1:253" ht="21.75" customHeight="1">
      <c r="A1" s="1114" t="s">
        <v>681</v>
      </c>
      <c r="B1" s="1086"/>
      <c r="C1" s="373"/>
      <c r="D1" s="373"/>
      <c r="E1" s="373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365"/>
      <c r="DJ1" s="365"/>
      <c r="DK1" s="365"/>
      <c r="DL1" s="365"/>
      <c r="DM1" s="365"/>
      <c r="DN1" s="365"/>
      <c r="DO1" s="365"/>
      <c r="DP1" s="365"/>
      <c r="DQ1" s="365"/>
      <c r="DR1" s="365"/>
      <c r="DS1" s="365"/>
      <c r="DT1" s="365"/>
      <c r="DU1" s="365"/>
      <c r="DV1" s="365"/>
      <c r="DW1" s="365"/>
      <c r="DX1" s="365"/>
      <c r="DY1" s="365"/>
      <c r="DZ1" s="365"/>
      <c r="EA1" s="365"/>
      <c r="EB1" s="365"/>
      <c r="EC1" s="365"/>
      <c r="ED1" s="365"/>
      <c r="EE1" s="365"/>
      <c r="EF1" s="365"/>
      <c r="EG1" s="365"/>
      <c r="EH1" s="365"/>
      <c r="EI1" s="365"/>
      <c r="EJ1" s="365"/>
      <c r="EK1" s="365"/>
      <c r="EL1" s="365"/>
      <c r="EM1" s="365"/>
      <c r="EN1" s="365"/>
      <c r="EO1" s="365"/>
      <c r="EP1" s="365"/>
      <c r="EQ1" s="365"/>
      <c r="ER1" s="365"/>
      <c r="ES1" s="365"/>
      <c r="ET1" s="365"/>
      <c r="EU1" s="365"/>
      <c r="EV1" s="365"/>
      <c r="EW1" s="365"/>
      <c r="EX1" s="365"/>
      <c r="EY1" s="365"/>
      <c r="EZ1" s="365"/>
      <c r="FA1" s="365"/>
      <c r="FB1" s="365"/>
      <c r="FC1" s="365"/>
      <c r="FD1" s="365"/>
      <c r="FE1" s="365"/>
      <c r="FF1" s="365"/>
      <c r="FG1" s="365"/>
      <c r="FH1" s="365"/>
      <c r="FI1" s="365"/>
      <c r="FJ1" s="365"/>
      <c r="FK1" s="365"/>
      <c r="FL1" s="365"/>
      <c r="FM1" s="365"/>
      <c r="FN1" s="365"/>
      <c r="FO1" s="365"/>
      <c r="FP1" s="365"/>
      <c r="FQ1" s="365"/>
      <c r="FR1" s="365"/>
      <c r="FS1" s="365"/>
      <c r="FT1" s="365"/>
      <c r="FU1" s="365"/>
      <c r="FV1" s="365"/>
      <c r="FW1" s="365"/>
      <c r="FX1" s="365"/>
      <c r="FY1" s="365"/>
      <c r="FZ1" s="365"/>
      <c r="GA1" s="365"/>
      <c r="GB1" s="365"/>
      <c r="GC1" s="365"/>
      <c r="GD1" s="365"/>
      <c r="GE1" s="365"/>
      <c r="GF1" s="365"/>
      <c r="GG1" s="365"/>
      <c r="GH1" s="365"/>
      <c r="GI1" s="365"/>
      <c r="GJ1" s="365"/>
      <c r="GK1" s="365"/>
      <c r="GL1" s="365"/>
      <c r="GM1" s="365"/>
      <c r="GN1" s="365"/>
      <c r="GO1" s="365"/>
      <c r="GP1" s="365"/>
      <c r="GQ1" s="365"/>
      <c r="GR1" s="365"/>
      <c r="GS1" s="365"/>
      <c r="GT1" s="365"/>
      <c r="GU1" s="365"/>
      <c r="GV1" s="365"/>
      <c r="GW1" s="365"/>
      <c r="GX1" s="365"/>
      <c r="GY1" s="365"/>
      <c r="GZ1" s="365"/>
      <c r="HA1" s="365"/>
      <c r="HB1" s="365"/>
      <c r="HC1" s="365"/>
      <c r="HD1" s="365"/>
      <c r="HE1" s="365"/>
      <c r="HF1" s="365"/>
      <c r="HG1" s="365"/>
      <c r="HH1" s="365"/>
      <c r="HI1" s="365"/>
      <c r="HJ1" s="365"/>
      <c r="HK1" s="365"/>
      <c r="HL1" s="365"/>
      <c r="HM1" s="365"/>
      <c r="HN1" s="365"/>
      <c r="HO1" s="365"/>
      <c r="HP1" s="365"/>
      <c r="HQ1" s="365"/>
      <c r="HR1" s="365"/>
      <c r="HS1" s="365"/>
      <c r="HT1" s="365"/>
      <c r="HU1" s="365"/>
      <c r="HV1" s="365"/>
      <c r="HW1" s="365"/>
      <c r="HX1" s="365"/>
      <c r="HY1" s="365"/>
      <c r="HZ1" s="365"/>
      <c r="IA1" s="365"/>
      <c r="IB1" s="365"/>
      <c r="IC1" s="365"/>
      <c r="ID1" s="365"/>
      <c r="IE1" s="365"/>
      <c r="IF1" s="365"/>
      <c r="IG1" s="365"/>
      <c r="IH1" s="365"/>
      <c r="II1" s="365"/>
      <c r="IJ1" s="365"/>
      <c r="IK1" s="365"/>
      <c r="IL1" s="365"/>
      <c r="IM1" s="365"/>
      <c r="IN1" s="365"/>
      <c r="IO1" s="365"/>
      <c r="IP1" s="365"/>
      <c r="IQ1" s="365"/>
      <c r="IR1" s="365"/>
      <c r="IS1" s="365"/>
    </row>
    <row r="2" spans="1:253" ht="21.75" customHeight="1">
      <c r="A2" s="1086"/>
      <c r="B2" s="1086"/>
      <c r="C2" s="372"/>
      <c r="D2" s="372"/>
      <c r="E2" s="372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365"/>
      <c r="DJ2" s="365"/>
      <c r="DK2" s="365"/>
      <c r="DL2" s="365"/>
      <c r="DM2" s="365"/>
      <c r="DN2" s="365"/>
      <c r="DO2" s="365"/>
      <c r="DP2" s="365"/>
      <c r="DQ2" s="365"/>
      <c r="DR2" s="365"/>
      <c r="DS2" s="365"/>
      <c r="DT2" s="365"/>
      <c r="DU2" s="365"/>
      <c r="DV2" s="365"/>
      <c r="DW2" s="365"/>
      <c r="DX2" s="365"/>
      <c r="DY2" s="365"/>
      <c r="DZ2" s="365"/>
      <c r="EA2" s="365"/>
      <c r="EB2" s="365"/>
      <c r="EC2" s="365"/>
      <c r="ED2" s="365"/>
      <c r="EE2" s="365"/>
      <c r="EF2" s="365"/>
      <c r="EG2" s="365"/>
      <c r="EH2" s="365"/>
      <c r="EI2" s="365"/>
      <c r="EJ2" s="365"/>
      <c r="EK2" s="365"/>
      <c r="EL2" s="365"/>
      <c r="EM2" s="365"/>
      <c r="EN2" s="365"/>
      <c r="EO2" s="365"/>
      <c r="EP2" s="365"/>
      <c r="EQ2" s="365"/>
      <c r="ER2" s="365"/>
      <c r="ES2" s="365"/>
      <c r="ET2" s="365"/>
      <c r="EU2" s="365"/>
      <c r="EV2" s="365"/>
      <c r="EW2" s="365"/>
      <c r="EX2" s="365"/>
      <c r="EY2" s="365"/>
      <c r="EZ2" s="365"/>
      <c r="FA2" s="365"/>
      <c r="FB2" s="365"/>
      <c r="FC2" s="365"/>
      <c r="FD2" s="365"/>
      <c r="FE2" s="365"/>
      <c r="FF2" s="365"/>
      <c r="FG2" s="365"/>
      <c r="FH2" s="365"/>
      <c r="FI2" s="365"/>
      <c r="FJ2" s="365"/>
      <c r="FK2" s="365"/>
      <c r="FL2" s="365"/>
      <c r="FM2" s="365"/>
      <c r="FN2" s="365"/>
      <c r="FO2" s="365"/>
      <c r="FP2" s="365"/>
      <c r="FQ2" s="365"/>
      <c r="FR2" s="365"/>
      <c r="FS2" s="365"/>
      <c r="FT2" s="365"/>
      <c r="FU2" s="365"/>
      <c r="FV2" s="365"/>
      <c r="FW2" s="365"/>
      <c r="FX2" s="365"/>
      <c r="FY2" s="365"/>
      <c r="FZ2" s="365"/>
      <c r="GA2" s="365"/>
      <c r="GB2" s="365"/>
      <c r="GC2" s="365"/>
      <c r="GD2" s="365"/>
      <c r="GE2" s="365"/>
      <c r="GF2" s="365"/>
      <c r="GG2" s="365"/>
      <c r="GH2" s="365"/>
      <c r="GI2" s="365"/>
      <c r="GJ2" s="365"/>
      <c r="GK2" s="365"/>
      <c r="GL2" s="365"/>
      <c r="GM2" s="365"/>
      <c r="GN2" s="365"/>
      <c r="GO2" s="365"/>
      <c r="GP2" s="365"/>
      <c r="GQ2" s="365"/>
      <c r="GR2" s="365"/>
      <c r="GS2" s="365"/>
      <c r="GT2" s="365"/>
      <c r="GU2" s="365"/>
      <c r="GV2" s="365"/>
      <c r="GW2" s="365"/>
      <c r="GX2" s="365"/>
      <c r="GY2" s="365"/>
      <c r="GZ2" s="365"/>
      <c r="HA2" s="365"/>
      <c r="HB2" s="365"/>
      <c r="HC2" s="365"/>
      <c r="HD2" s="365"/>
      <c r="HE2" s="365"/>
      <c r="HF2" s="365"/>
      <c r="HG2" s="365"/>
      <c r="HH2" s="365"/>
      <c r="HI2" s="365"/>
      <c r="HJ2" s="365"/>
      <c r="HK2" s="365"/>
      <c r="HL2" s="365"/>
      <c r="HM2" s="365"/>
      <c r="HN2" s="365"/>
      <c r="HO2" s="365"/>
      <c r="HP2" s="365"/>
      <c r="HQ2" s="365"/>
      <c r="HR2" s="365"/>
      <c r="HS2" s="365"/>
      <c r="HT2" s="365"/>
      <c r="HU2" s="365"/>
      <c r="HV2" s="365"/>
      <c r="HW2" s="365"/>
      <c r="HX2" s="365"/>
      <c r="HY2" s="365"/>
      <c r="HZ2" s="365"/>
      <c r="IA2" s="365"/>
      <c r="IB2" s="365"/>
      <c r="IC2" s="365"/>
      <c r="ID2" s="365"/>
      <c r="IE2" s="365"/>
      <c r="IF2" s="365"/>
      <c r="IG2" s="365"/>
      <c r="IH2" s="365"/>
      <c r="II2" s="365"/>
      <c r="IJ2" s="365"/>
      <c r="IK2" s="365"/>
      <c r="IL2" s="365"/>
      <c r="IM2" s="365"/>
      <c r="IN2" s="365"/>
      <c r="IO2" s="365"/>
      <c r="IP2" s="365"/>
      <c r="IQ2" s="365"/>
      <c r="IR2" s="365"/>
      <c r="IS2" s="365"/>
    </row>
    <row r="3" spans="1:253" ht="20.100000000000001" customHeight="1">
      <c r="A3" s="359"/>
      <c r="B3" s="359"/>
      <c r="C3" s="371"/>
      <c r="D3" s="359"/>
      <c r="E3" s="370" t="s">
        <v>584</v>
      </c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5"/>
      <c r="CB3" s="365"/>
      <c r="CC3" s="365"/>
      <c r="CD3" s="365"/>
      <c r="CE3" s="365"/>
      <c r="CF3" s="365"/>
      <c r="CG3" s="365"/>
      <c r="CH3" s="365"/>
      <c r="CI3" s="365"/>
      <c r="CJ3" s="365"/>
      <c r="CK3" s="365"/>
      <c r="CL3" s="365"/>
      <c r="CM3" s="365"/>
      <c r="CN3" s="365"/>
      <c r="CO3" s="365"/>
      <c r="CP3" s="365"/>
      <c r="CQ3" s="365"/>
      <c r="CR3" s="365"/>
      <c r="CS3" s="365"/>
      <c r="CT3" s="365"/>
      <c r="CU3" s="365"/>
      <c r="CV3" s="365"/>
      <c r="CW3" s="365"/>
      <c r="CX3" s="365"/>
      <c r="CY3" s="365"/>
      <c r="CZ3" s="365"/>
      <c r="DA3" s="365"/>
      <c r="DB3" s="365"/>
      <c r="DC3" s="365"/>
      <c r="DD3" s="365"/>
      <c r="DE3" s="365"/>
      <c r="DF3" s="365"/>
      <c r="DG3" s="365"/>
      <c r="DH3" s="365"/>
      <c r="DI3" s="365"/>
      <c r="DJ3" s="365"/>
      <c r="DK3" s="365"/>
      <c r="DL3" s="365"/>
      <c r="DM3" s="365"/>
      <c r="DN3" s="365"/>
      <c r="DO3" s="365"/>
      <c r="DP3" s="365"/>
      <c r="DQ3" s="365"/>
      <c r="DR3" s="365"/>
      <c r="DS3" s="365"/>
      <c r="DT3" s="365"/>
      <c r="DU3" s="365"/>
      <c r="DV3" s="365"/>
      <c r="DW3" s="365"/>
      <c r="DX3" s="365"/>
      <c r="DY3" s="365"/>
      <c r="DZ3" s="365"/>
      <c r="EA3" s="365"/>
      <c r="EB3" s="365"/>
      <c r="EC3" s="365"/>
      <c r="ED3" s="365"/>
      <c r="EE3" s="365"/>
      <c r="EF3" s="365"/>
      <c r="EG3" s="365"/>
      <c r="EH3" s="365"/>
      <c r="EI3" s="365"/>
      <c r="EJ3" s="365"/>
      <c r="EK3" s="365"/>
      <c r="EL3" s="365"/>
      <c r="EM3" s="365"/>
      <c r="EN3" s="365"/>
      <c r="EO3" s="365"/>
      <c r="EP3" s="365"/>
      <c r="EQ3" s="365"/>
      <c r="ER3" s="365"/>
      <c r="ES3" s="365"/>
      <c r="ET3" s="365"/>
      <c r="EU3" s="365"/>
      <c r="EV3" s="365"/>
      <c r="EW3" s="365"/>
      <c r="EX3" s="365"/>
      <c r="EY3" s="365"/>
      <c r="EZ3" s="365"/>
      <c r="FA3" s="365"/>
      <c r="FB3" s="365"/>
      <c r="FC3" s="365"/>
      <c r="FD3" s="365"/>
      <c r="FE3" s="365"/>
      <c r="FF3" s="365"/>
      <c r="FG3" s="365"/>
      <c r="FH3" s="365"/>
      <c r="FI3" s="365"/>
      <c r="FJ3" s="365"/>
      <c r="FK3" s="365"/>
      <c r="FL3" s="365"/>
      <c r="FM3" s="365"/>
      <c r="FN3" s="365"/>
      <c r="FO3" s="365"/>
      <c r="FP3" s="365"/>
      <c r="FQ3" s="365"/>
      <c r="FR3" s="365"/>
      <c r="FS3" s="365"/>
      <c r="FT3" s="365"/>
      <c r="FU3" s="365"/>
      <c r="FV3" s="365"/>
      <c r="FW3" s="365"/>
      <c r="FX3" s="365"/>
      <c r="FY3" s="365"/>
      <c r="FZ3" s="365"/>
      <c r="GA3" s="365"/>
      <c r="GB3" s="365"/>
      <c r="GC3" s="365"/>
      <c r="GD3" s="365"/>
      <c r="GE3" s="365"/>
      <c r="GF3" s="365"/>
      <c r="GG3" s="365"/>
      <c r="GH3" s="365"/>
      <c r="GI3" s="365"/>
      <c r="GJ3" s="365"/>
      <c r="GK3" s="365"/>
      <c r="GL3" s="365"/>
      <c r="GM3" s="365"/>
      <c r="GN3" s="365"/>
      <c r="GO3" s="365"/>
      <c r="GP3" s="365"/>
      <c r="GQ3" s="365"/>
      <c r="GR3" s="365"/>
      <c r="GS3" s="365"/>
      <c r="GT3" s="365"/>
      <c r="GU3" s="365"/>
      <c r="GV3" s="365"/>
      <c r="GW3" s="365"/>
      <c r="GX3" s="365"/>
      <c r="GY3" s="365"/>
      <c r="GZ3" s="365"/>
      <c r="HA3" s="365"/>
      <c r="HB3" s="365"/>
      <c r="HC3" s="365"/>
      <c r="HD3" s="365"/>
      <c r="HE3" s="365"/>
      <c r="HF3" s="365"/>
      <c r="HG3" s="365"/>
      <c r="HH3" s="365"/>
      <c r="HI3" s="365"/>
      <c r="HJ3" s="365"/>
      <c r="HK3" s="365"/>
      <c r="HL3" s="365"/>
      <c r="HM3" s="365"/>
      <c r="HN3" s="365"/>
      <c r="HO3" s="365"/>
      <c r="HP3" s="365"/>
      <c r="HQ3" s="365"/>
      <c r="HR3" s="365"/>
      <c r="HS3" s="365"/>
      <c r="HT3" s="365"/>
      <c r="HU3" s="365"/>
      <c r="HV3" s="365"/>
    </row>
    <row r="4" spans="1:253" ht="20.100000000000001" customHeight="1">
      <c r="A4" s="369"/>
      <c r="B4" s="369"/>
      <c r="C4" s="368" t="s">
        <v>55</v>
      </c>
      <c r="D4" s="368" t="s">
        <v>55</v>
      </c>
      <c r="E4" s="368" t="s">
        <v>509</v>
      </c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65"/>
      <c r="CC4" s="365"/>
      <c r="CD4" s="365"/>
      <c r="CE4" s="365"/>
      <c r="CF4" s="365"/>
      <c r="CG4" s="365"/>
      <c r="CH4" s="365"/>
      <c r="CI4" s="365"/>
      <c r="CJ4" s="365"/>
      <c r="CK4" s="365"/>
      <c r="CL4" s="365"/>
      <c r="CM4" s="365"/>
      <c r="CN4" s="365"/>
      <c r="CO4" s="365"/>
      <c r="CP4" s="365"/>
      <c r="CQ4" s="365"/>
      <c r="CR4" s="365"/>
      <c r="CS4" s="365"/>
      <c r="CT4" s="365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5"/>
      <c r="DR4" s="365"/>
      <c r="DS4" s="365"/>
      <c r="DT4" s="365"/>
      <c r="DU4" s="365"/>
      <c r="DV4" s="365"/>
      <c r="DW4" s="365"/>
      <c r="DX4" s="365"/>
      <c r="DY4" s="365"/>
      <c r="DZ4" s="365"/>
      <c r="EA4" s="365"/>
      <c r="EB4" s="365"/>
      <c r="EC4" s="365"/>
      <c r="ED4" s="365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  <c r="EV4" s="365"/>
      <c r="EW4" s="365"/>
      <c r="EX4" s="365"/>
      <c r="EY4" s="365"/>
      <c r="EZ4" s="365"/>
      <c r="FA4" s="365"/>
      <c r="FB4" s="365"/>
      <c r="FC4" s="365"/>
      <c r="FD4" s="365"/>
      <c r="FE4" s="365"/>
      <c r="FF4" s="365"/>
      <c r="FG4" s="365"/>
      <c r="FH4" s="365"/>
      <c r="FI4" s="365"/>
      <c r="FJ4" s="365"/>
      <c r="FK4" s="365"/>
      <c r="FL4" s="365"/>
      <c r="FM4" s="365"/>
      <c r="FN4" s="365"/>
      <c r="FO4" s="365"/>
      <c r="FP4" s="365"/>
      <c r="FQ4" s="365"/>
      <c r="FR4" s="365"/>
      <c r="FS4" s="365"/>
      <c r="FT4" s="365"/>
      <c r="FU4" s="365"/>
      <c r="FV4" s="365"/>
      <c r="FW4" s="365"/>
      <c r="FX4" s="365"/>
      <c r="FY4" s="365"/>
      <c r="FZ4" s="365"/>
      <c r="GA4" s="365"/>
      <c r="GB4" s="365"/>
      <c r="GC4" s="365"/>
      <c r="GD4" s="365"/>
      <c r="GE4" s="365"/>
      <c r="GF4" s="365"/>
      <c r="GG4" s="365"/>
      <c r="GH4" s="365"/>
      <c r="GI4" s="365"/>
      <c r="GJ4" s="365"/>
      <c r="GK4" s="365"/>
      <c r="GL4" s="365"/>
      <c r="GM4" s="365"/>
      <c r="GN4" s="365"/>
      <c r="GO4" s="365"/>
      <c r="GP4" s="365"/>
      <c r="GQ4" s="365"/>
      <c r="GR4" s="365"/>
      <c r="GS4" s="365"/>
      <c r="GT4" s="365"/>
      <c r="GU4" s="365"/>
      <c r="GV4" s="365"/>
      <c r="GW4" s="365"/>
      <c r="GX4" s="365"/>
      <c r="GY4" s="365"/>
      <c r="GZ4" s="365"/>
      <c r="HA4" s="365"/>
      <c r="HB4" s="365"/>
      <c r="HC4" s="365"/>
      <c r="HD4" s="365"/>
      <c r="HE4" s="365"/>
      <c r="HF4" s="365"/>
      <c r="HG4" s="365"/>
      <c r="HH4" s="365"/>
      <c r="HI4" s="365"/>
      <c r="HJ4" s="365"/>
      <c r="HK4" s="365"/>
      <c r="HL4" s="365"/>
      <c r="HM4" s="365"/>
      <c r="HN4" s="365"/>
      <c r="HO4" s="365"/>
      <c r="HP4" s="365"/>
      <c r="HQ4" s="365"/>
      <c r="HR4" s="365"/>
      <c r="HS4" s="365"/>
      <c r="HT4" s="365"/>
      <c r="HU4" s="365"/>
      <c r="HV4" s="365"/>
      <c r="HW4" s="365"/>
      <c r="HX4" s="365"/>
      <c r="HY4" s="365"/>
      <c r="HZ4" s="365"/>
      <c r="IA4" s="365"/>
      <c r="IB4" s="365"/>
      <c r="IC4" s="365"/>
      <c r="ID4" s="365"/>
      <c r="IE4" s="365"/>
      <c r="IF4" s="365"/>
      <c r="IG4" s="365"/>
      <c r="IH4" s="365"/>
      <c r="II4" s="365"/>
      <c r="IJ4" s="365"/>
      <c r="IK4" s="365"/>
      <c r="IL4" s="365"/>
      <c r="IM4" s="365"/>
      <c r="IN4" s="365"/>
      <c r="IO4" s="365"/>
      <c r="IP4" s="365"/>
      <c r="IQ4" s="365"/>
      <c r="IR4" s="365"/>
      <c r="IS4" s="365"/>
    </row>
    <row r="5" spans="1:253" ht="20.100000000000001" customHeight="1">
      <c r="A5" s="359"/>
      <c r="B5" s="359"/>
      <c r="C5" s="367" t="s">
        <v>5</v>
      </c>
      <c r="D5" s="367" t="s">
        <v>508</v>
      </c>
      <c r="E5" s="367" t="s">
        <v>328</v>
      </c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5"/>
      <c r="CY5" s="365"/>
      <c r="CZ5" s="365"/>
      <c r="DA5" s="365"/>
      <c r="DB5" s="365"/>
      <c r="DC5" s="365"/>
      <c r="DD5" s="365"/>
      <c r="DE5" s="365"/>
      <c r="DF5" s="365"/>
      <c r="DG5" s="365"/>
      <c r="DH5" s="365"/>
      <c r="DI5" s="365"/>
      <c r="DJ5" s="365"/>
      <c r="DK5" s="365"/>
      <c r="DL5" s="365"/>
      <c r="DM5" s="365"/>
      <c r="DN5" s="365"/>
      <c r="DO5" s="365"/>
      <c r="DP5" s="365"/>
      <c r="DQ5" s="365"/>
      <c r="DR5" s="365"/>
      <c r="DS5" s="365"/>
      <c r="DT5" s="365"/>
      <c r="DU5" s="365"/>
      <c r="DV5" s="365"/>
      <c r="DW5" s="365"/>
      <c r="DX5" s="365"/>
      <c r="DY5" s="365"/>
      <c r="DZ5" s="365"/>
      <c r="EA5" s="365"/>
      <c r="EB5" s="365"/>
      <c r="EC5" s="365"/>
      <c r="ED5" s="365"/>
      <c r="EE5" s="365"/>
      <c r="EF5" s="365"/>
      <c r="EG5" s="365"/>
      <c r="EH5" s="365"/>
      <c r="EI5" s="365"/>
      <c r="EJ5" s="365"/>
      <c r="EK5" s="365"/>
      <c r="EL5" s="365"/>
      <c r="EM5" s="365"/>
      <c r="EN5" s="365"/>
      <c r="EO5" s="365"/>
      <c r="EP5" s="365"/>
      <c r="EQ5" s="365"/>
      <c r="ER5" s="365"/>
      <c r="ES5" s="365"/>
      <c r="ET5" s="365"/>
      <c r="EU5" s="365"/>
      <c r="EV5" s="365"/>
      <c r="EW5" s="365"/>
      <c r="EX5" s="365"/>
      <c r="EY5" s="365"/>
      <c r="EZ5" s="365"/>
      <c r="FA5" s="365"/>
      <c r="FB5" s="365"/>
      <c r="FC5" s="365"/>
      <c r="FD5" s="365"/>
      <c r="FE5" s="365"/>
      <c r="FF5" s="365"/>
      <c r="FG5" s="365"/>
      <c r="FH5" s="365"/>
      <c r="FI5" s="365"/>
      <c r="FJ5" s="365"/>
      <c r="FK5" s="365"/>
      <c r="FL5" s="365"/>
      <c r="FM5" s="365"/>
      <c r="FN5" s="365"/>
      <c r="FO5" s="365"/>
      <c r="FP5" s="365"/>
      <c r="FQ5" s="365"/>
      <c r="FR5" s="365"/>
      <c r="FS5" s="365"/>
      <c r="FT5" s="365"/>
      <c r="FU5" s="365"/>
      <c r="FV5" s="365"/>
      <c r="FW5" s="365"/>
      <c r="FX5" s="365"/>
      <c r="FY5" s="365"/>
      <c r="FZ5" s="365"/>
      <c r="GA5" s="365"/>
      <c r="GB5" s="365"/>
      <c r="GC5" s="365"/>
      <c r="GD5" s="365"/>
      <c r="GE5" s="365"/>
      <c r="GF5" s="365"/>
      <c r="GG5" s="365"/>
      <c r="GH5" s="365"/>
      <c r="GI5" s="365"/>
      <c r="GJ5" s="365"/>
      <c r="GK5" s="365"/>
      <c r="GL5" s="365"/>
      <c r="GM5" s="365"/>
      <c r="GN5" s="365"/>
      <c r="GO5" s="365"/>
      <c r="GP5" s="365"/>
      <c r="GQ5" s="365"/>
      <c r="GR5" s="365"/>
      <c r="GS5" s="365"/>
      <c r="GT5" s="365"/>
      <c r="GU5" s="365"/>
      <c r="GV5" s="365"/>
      <c r="GW5" s="365"/>
      <c r="GX5" s="365"/>
      <c r="GY5" s="365"/>
      <c r="GZ5" s="365"/>
      <c r="HA5" s="365"/>
      <c r="HB5" s="365"/>
      <c r="HC5" s="365"/>
      <c r="HD5" s="365"/>
      <c r="HE5" s="365"/>
      <c r="HF5" s="365"/>
      <c r="HG5" s="365"/>
      <c r="HH5" s="365"/>
      <c r="HI5" s="365"/>
      <c r="HJ5" s="365"/>
      <c r="HK5" s="365"/>
      <c r="HL5" s="365"/>
      <c r="HM5" s="365"/>
      <c r="HN5" s="365"/>
      <c r="HO5" s="365"/>
      <c r="HP5" s="365"/>
      <c r="HQ5" s="365"/>
      <c r="HR5" s="365"/>
      <c r="HS5" s="365"/>
      <c r="HT5" s="365"/>
      <c r="HU5" s="365"/>
      <c r="HV5" s="365"/>
      <c r="HW5" s="365"/>
      <c r="HX5" s="365"/>
      <c r="HY5" s="365"/>
      <c r="HZ5" s="365"/>
      <c r="IA5" s="365"/>
      <c r="IB5" s="365"/>
      <c r="IC5" s="365"/>
      <c r="ID5" s="365"/>
      <c r="IE5" s="365"/>
      <c r="IF5" s="365"/>
      <c r="IG5" s="365"/>
      <c r="IH5" s="365"/>
      <c r="II5" s="365"/>
      <c r="IJ5" s="365"/>
      <c r="IK5" s="365"/>
      <c r="IL5" s="365"/>
      <c r="IM5" s="365"/>
      <c r="IN5" s="365"/>
      <c r="IO5" s="365"/>
      <c r="IP5" s="365"/>
      <c r="IQ5" s="365"/>
      <c r="IR5" s="365"/>
      <c r="IS5" s="365"/>
    </row>
    <row r="6" spans="1:253" ht="20.100000000000001" customHeight="1">
      <c r="A6" s="359"/>
      <c r="B6" s="359"/>
      <c r="C6" s="366" t="s">
        <v>7</v>
      </c>
      <c r="D6" s="366"/>
      <c r="E6" s="366" t="s">
        <v>62</v>
      </c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5"/>
      <c r="BV6" s="365"/>
      <c r="BW6" s="365"/>
      <c r="BX6" s="365"/>
      <c r="BY6" s="365"/>
      <c r="BZ6" s="365"/>
      <c r="CA6" s="365"/>
      <c r="CB6" s="365"/>
      <c r="CC6" s="365"/>
      <c r="CD6" s="365"/>
      <c r="CE6" s="365"/>
      <c r="CF6" s="365"/>
      <c r="CG6" s="365"/>
      <c r="CH6" s="365"/>
      <c r="CI6" s="365"/>
      <c r="CJ6" s="365"/>
      <c r="CK6" s="365"/>
      <c r="CL6" s="365"/>
      <c r="CM6" s="365"/>
      <c r="CN6" s="365"/>
      <c r="CO6" s="365"/>
      <c r="CP6" s="365"/>
      <c r="CQ6" s="365"/>
      <c r="CR6" s="365"/>
      <c r="CS6" s="365"/>
      <c r="CT6" s="365"/>
      <c r="CU6" s="365"/>
      <c r="CV6" s="365"/>
      <c r="CW6" s="365"/>
      <c r="CX6" s="365"/>
      <c r="CY6" s="365"/>
      <c r="CZ6" s="365"/>
      <c r="DA6" s="365"/>
      <c r="DB6" s="365"/>
      <c r="DC6" s="365"/>
      <c r="DD6" s="365"/>
      <c r="DE6" s="365"/>
      <c r="DF6" s="365"/>
      <c r="DG6" s="365"/>
      <c r="DH6" s="365"/>
      <c r="DI6" s="365"/>
      <c r="DJ6" s="365"/>
      <c r="DK6" s="365"/>
      <c r="DL6" s="365"/>
      <c r="DM6" s="365"/>
      <c r="DN6" s="365"/>
      <c r="DO6" s="365"/>
      <c r="DP6" s="365"/>
      <c r="DQ6" s="365"/>
      <c r="DR6" s="365"/>
      <c r="DS6" s="365"/>
      <c r="DT6" s="365"/>
      <c r="DU6" s="365"/>
      <c r="DV6" s="365"/>
      <c r="DW6" s="365"/>
      <c r="DX6" s="365"/>
      <c r="DY6" s="365"/>
      <c r="DZ6" s="365"/>
      <c r="EA6" s="365"/>
      <c r="EB6" s="365"/>
      <c r="EC6" s="365"/>
      <c r="ED6" s="365"/>
      <c r="EE6" s="365"/>
      <c r="EF6" s="365"/>
      <c r="EG6" s="365"/>
      <c r="EH6" s="365"/>
      <c r="EI6" s="365"/>
      <c r="EJ6" s="365"/>
      <c r="EK6" s="365"/>
      <c r="EL6" s="365"/>
      <c r="EM6" s="365"/>
      <c r="EN6" s="365"/>
      <c r="EO6" s="365"/>
      <c r="EP6" s="365"/>
      <c r="EQ6" s="365"/>
      <c r="ER6" s="365"/>
      <c r="ES6" s="365"/>
      <c r="ET6" s="365"/>
      <c r="EU6" s="365"/>
      <c r="EV6" s="365"/>
      <c r="EW6" s="365"/>
      <c r="EX6" s="365"/>
      <c r="EY6" s="365"/>
      <c r="EZ6" s="365"/>
      <c r="FA6" s="365"/>
      <c r="FB6" s="365"/>
      <c r="FC6" s="365"/>
      <c r="FD6" s="365"/>
      <c r="FE6" s="365"/>
      <c r="FF6" s="365"/>
      <c r="FG6" s="365"/>
      <c r="FH6" s="365"/>
      <c r="FI6" s="365"/>
      <c r="FJ6" s="365"/>
      <c r="FK6" s="365"/>
      <c r="FL6" s="365"/>
      <c r="FM6" s="365"/>
      <c r="FN6" s="365"/>
      <c r="FO6" s="365"/>
      <c r="FP6" s="365"/>
      <c r="FQ6" s="365"/>
      <c r="FR6" s="365"/>
      <c r="FS6" s="365"/>
      <c r="FT6" s="365"/>
      <c r="FU6" s="365"/>
      <c r="FV6" s="365"/>
      <c r="FW6" s="365"/>
      <c r="FX6" s="365"/>
      <c r="FY6" s="365"/>
      <c r="FZ6" s="365"/>
      <c r="GA6" s="365"/>
      <c r="GB6" s="365"/>
      <c r="GC6" s="365"/>
      <c r="GD6" s="365"/>
      <c r="GE6" s="365"/>
      <c r="GF6" s="365"/>
      <c r="GG6" s="365"/>
      <c r="GH6" s="365"/>
      <c r="GI6" s="365"/>
      <c r="GJ6" s="365"/>
      <c r="GK6" s="365"/>
      <c r="GL6" s="365"/>
      <c r="GM6" s="365"/>
      <c r="GN6" s="365"/>
      <c r="GO6" s="365"/>
      <c r="GP6" s="365"/>
      <c r="GQ6" s="365"/>
      <c r="GR6" s="365"/>
      <c r="GS6" s="365"/>
      <c r="GT6" s="365"/>
      <c r="GU6" s="365"/>
      <c r="GV6" s="365"/>
      <c r="GW6" s="365"/>
      <c r="GX6" s="365"/>
      <c r="GY6" s="365"/>
      <c r="GZ6" s="365"/>
      <c r="HA6" s="365"/>
      <c r="HB6" s="365"/>
      <c r="HC6" s="365"/>
      <c r="HD6" s="365"/>
      <c r="HE6" s="365"/>
      <c r="HF6" s="365"/>
      <c r="HG6" s="365"/>
      <c r="HH6" s="365"/>
      <c r="HI6" s="365"/>
      <c r="HJ6" s="365"/>
      <c r="HK6" s="365"/>
      <c r="HL6" s="365"/>
      <c r="HM6" s="365"/>
      <c r="HN6" s="365"/>
      <c r="HO6" s="365"/>
      <c r="HP6" s="365"/>
      <c r="HQ6" s="365"/>
      <c r="HR6" s="365"/>
      <c r="HS6" s="365"/>
      <c r="HT6" s="365"/>
      <c r="HU6" s="365"/>
      <c r="HV6" s="365"/>
      <c r="HW6" s="365"/>
      <c r="HX6" s="365"/>
      <c r="HY6" s="365"/>
      <c r="HZ6" s="365"/>
      <c r="IA6" s="365"/>
      <c r="IB6" s="365"/>
      <c r="IC6" s="365"/>
      <c r="ID6" s="365"/>
      <c r="IE6" s="365"/>
      <c r="IF6" s="365"/>
      <c r="IG6" s="365"/>
      <c r="IH6" s="365"/>
      <c r="II6" s="365"/>
      <c r="IJ6" s="365"/>
      <c r="IK6" s="365"/>
      <c r="IL6" s="365"/>
      <c r="IM6" s="365"/>
      <c r="IN6" s="365"/>
      <c r="IO6" s="365"/>
      <c r="IP6" s="365"/>
      <c r="IQ6" s="365"/>
      <c r="IR6" s="365"/>
      <c r="IS6" s="365"/>
    </row>
    <row r="7" spans="1:253" ht="20.100000000000001" customHeight="1">
      <c r="A7" s="354"/>
      <c r="B7" s="354"/>
      <c r="C7" s="354"/>
      <c r="D7" s="354"/>
      <c r="E7" s="364"/>
    </row>
    <row r="8" spans="1:253" ht="20.100000000000001" customHeight="1">
      <c r="A8" s="361" t="s">
        <v>507</v>
      </c>
      <c r="B8" s="362"/>
      <c r="C8" s="357">
        <v>994.93179577369028</v>
      </c>
      <c r="D8" s="356">
        <v>1087.4554699999999</v>
      </c>
      <c r="E8" s="355">
        <v>109.29949918369633</v>
      </c>
    </row>
    <row r="9" spans="1:253" ht="20.100000000000001" customHeight="1">
      <c r="A9" s="363" t="s">
        <v>506</v>
      </c>
      <c r="B9" s="362"/>
      <c r="C9" s="353">
        <v>990.0238018970424</v>
      </c>
      <c r="D9" s="352">
        <v>1080.92347</v>
      </c>
      <c r="E9" s="351">
        <v>109.1815639107645</v>
      </c>
    </row>
    <row r="10" spans="1:253" ht="20.100000000000001" customHeight="1">
      <c r="A10" s="361" t="s">
        <v>783</v>
      </c>
      <c r="B10" s="359"/>
      <c r="C10" s="353"/>
      <c r="D10" s="352"/>
      <c r="E10" s="351"/>
    </row>
    <row r="11" spans="1:253" ht="20.100000000000001" customHeight="1">
      <c r="A11" s="359"/>
      <c r="B11" s="359" t="s">
        <v>505</v>
      </c>
      <c r="C11" s="353">
        <v>110.69646695047966</v>
      </c>
      <c r="D11" s="352">
        <v>103.95707</v>
      </c>
      <c r="E11" s="351">
        <v>93.911822900820724</v>
      </c>
    </row>
    <row r="12" spans="1:253" ht="20.100000000000001" customHeight="1">
      <c r="A12" s="359"/>
      <c r="B12" s="359" t="s">
        <v>504</v>
      </c>
      <c r="C12" s="353">
        <v>17.930588354630359</v>
      </c>
      <c r="D12" s="352">
        <v>17.051000000000002</v>
      </c>
      <c r="E12" s="351">
        <v>95.094481356473651</v>
      </c>
    </row>
    <row r="13" spans="1:253" ht="20.100000000000001" customHeight="1">
      <c r="A13" s="360"/>
      <c r="B13" s="359" t="s">
        <v>503</v>
      </c>
      <c r="C13" s="353">
        <v>3.7797793902646584</v>
      </c>
      <c r="D13" s="352">
        <v>3.6878000000000002</v>
      </c>
      <c r="E13" s="351">
        <v>97.566540774798554</v>
      </c>
    </row>
    <row r="14" spans="1:253" ht="20.100000000000001" customHeight="1">
      <c r="A14" s="360"/>
      <c r="B14" s="359" t="s">
        <v>502</v>
      </c>
      <c r="C14" s="353">
        <v>4.9371946070097401</v>
      </c>
      <c r="D14" s="352">
        <v>4.9283999999999999</v>
      </c>
      <c r="E14" s="351">
        <v>99.821870359388825</v>
      </c>
    </row>
    <row r="15" spans="1:253" ht="20.100000000000001" customHeight="1">
      <c r="A15" s="360"/>
      <c r="B15" s="359" t="s">
        <v>582</v>
      </c>
      <c r="C15" s="353">
        <v>179.69381857219926</v>
      </c>
      <c r="D15" s="352">
        <v>204.67741000000001</v>
      </c>
      <c r="E15" s="351">
        <v>113.90342284799439</v>
      </c>
    </row>
    <row r="16" spans="1:253" ht="21.75" customHeight="1">
      <c r="A16" s="354"/>
      <c r="B16" s="354"/>
      <c r="C16" s="358"/>
      <c r="D16" s="358"/>
      <c r="E16" s="358"/>
    </row>
    <row r="17" spans="1:5" ht="21.75" customHeight="1">
      <c r="A17" s="354"/>
      <c r="B17" s="354"/>
      <c r="C17" s="357"/>
      <c r="D17" s="356"/>
      <c r="E17" s="355"/>
    </row>
    <row r="18" spans="1:5" ht="21.75" customHeight="1">
      <c r="A18" s="354"/>
      <c r="B18" s="354"/>
      <c r="C18" s="353"/>
      <c r="D18" s="352"/>
      <c r="E18" s="351"/>
    </row>
    <row r="19" spans="1:5" ht="21.75" customHeight="1">
      <c r="A19" s="354"/>
      <c r="B19" s="354"/>
      <c r="C19" s="353"/>
      <c r="D19" s="352"/>
      <c r="E19" s="351"/>
    </row>
    <row r="20" spans="1:5" ht="21.75" customHeight="1">
      <c r="A20" s="354"/>
      <c r="B20" s="354"/>
      <c r="C20" s="353"/>
      <c r="D20" s="352"/>
      <c r="E20" s="351"/>
    </row>
    <row r="21" spans="1:5" ht="21.75" customHeight="1">
      <c r="A21" s="354"/>
      <c r="B21" s="354"/>
      <c r="C21" s="353"/>
      <c r="D21" s="352"/>
      <c r="E21" s="351"/>
    </row>
    <row r="22" spans="1:5" ht="21.75" customHeight="1">
      <c r="A22" s="354"/>
      <c r="B22" s="354"/>
      <c r="C22" s="353"/>
      <c r="D22" s="352"/>
      <c r="E22" s="351"/>
    </row>
    <row r="23" spans="1:5" ht="21.75" customHeight="1">
      <c r="A23" s="354"/>
      <c r="B23" s="354"/>
      <c r="C23" s="353"/>
      <c r="D23" s="352"/>
      <c r="E23" s="351"/>
    </row>
    <row r="24" spans="1:5" ht="21.75" customHeight="1">
      <c r="A24" s="354"/>
      <c r="B24" s="354"/>
      <c r="C24" s="353"/>
      <c r="D24" s="352"/>
      <c r="E24" s="351"/>
    </row>
    <row r="25" spans="1:5" ht="21.75" customHeight="1">
      <c r="B25" s="349"/>
      <c r="C25" s="350"/>
      <c r="D25" s="350"/>
      <c r="E25" s="349"/>
    </row>
    <row r="26" spans="1:5" ht="21.75" customHeight="1">
      <c r="B26" s="349"/>
      <c r="C26" s="349"/>
    </row>
    <row r="27" spans="1:5" ht="21.75" customHeight="1">
      <c r="B27" s="349"/>
      <c r="C27" s="349"/>
      <c r="E27" s="349"/>
    </row>
    <row r="28" spans="1:5" ht="21.75" customHeight="1">
      <c r="B28" s="349"/>
      <c r="C28" s="349"/>
      <c r="E28" s="349"/>
    </row>
    <row r="29" spans="1:5" ht="21.75" customHeight="1">
      <c r="B29" s="349"/>
      <c r="C29" s="349"/>
      <c r="E29" s="349"/>
    </row>
    <row r="30" spans="1:5" ht="21.75" customHeight="1">
      <c r="B30" s="349"/>
      <c r="C30" s="349"/>
      <c r="E30" s="349"/>
    </row>
    <row r="31" spans="1:5" ht="21.75" customHeight="1">
      <c r="B31" s="349"/>
      <c r="C31" s="349"/>
      <c r="E31" s="349"/>
    </row>
    <row r="32" spans="1:5" ht="21.75" customHeight="1">
      <c r="B32" s="349"/>
      <c r="C32" s="349"/>
      <c r="E32" s="349"/>
    </row>
    <row r="33" spans="2:5" ht="21.75" customHeight="1">
      <c r="B33" s="349"/>
      <c r="C33" s="349"/>
      <c r="E33" s="349"/>
    </row>
    <row r="34" spans="2:5" ht="21.75" customHeight="1">
      <c r="B34" s="349"/>
      <c r="C34" s="349"/>
      <c r="E34" s="349"/>
    </row>
    <row r="35" spans="2:5" ht="21.75" customHeight="1">
      <c r="B35" s="349"/>
      <c r="C35" s="349"/>
      <c r="E35" s="349"/>
    </row>
    <row r="36" spans="2:5" ht="21.75" customHeight="1">
      <c r="B36" s="349"/>
      <c r="C36" s="349"/>
      <c r="E36" s="349"/>
    </row>
    <row r="37" spans="2:5" ht="21.75" customHeight="1">
      <c r="B37" s="349"/>
      <c r="C37" s="350"/>
      <c r="E37" s="349"/>
    </row>
    <row r="38" spans="2:5" ht="21.75" customHeight="1">
      <c r="B38" s="349"/>
      <c r="C38" s="349"/>
      <c r="E38" s="349"/>
    </row>
    <row r="47" spans="2:5" ht="21.75" customHeight="1">
      <c r="B47" s="348"/>
      <c r="D47" s="348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opLeftCell="A25" workbookViewId="0">
      <selection activeCell="I19" sqref="I19"/>
    </sheetView>
  </sheetViews>
  <sheetFormatPr defaultColWidth="10.33203125" defaultRowHeight="13.2"/>
  <cols>
    <col min="1" max="1" width="1.44140625" style="359" customWidth="1"/>
    <col min="2" max="2" width="1.6640625" style="359" customWidth="1"/>
    <col min="3" max="3" width="25.6640625" style="359" customWidth="1"/>
    <col min="4" max="4" width="9.5546875" style="359" customWidth="1"/>
    <col min="5" max="6" width="9.44140625" style="359" customWidth="1"/>
    <col min="7" max="7" width="1" style="359" customWidth="1"/>
    <col min="8" max="8" width="10.33203125" style="359" customWidth="1"/>
    <col min="9" max="10" width="9.44140625" style="359" customWidth="1"/>
    <col min="11" max="16384" width="10.33203125" style="359"/>
  </cols>
  <sheetData>
    <row r="1" spans="1:13" ht="20.100000000000001" customHeight="1">
      <c r="A1" s="1112" t="s">
        <v>529</v>
      </c>
      <c r="B1" s="1113"/>
      <c r="C1" s="384"/>
      <c r="D1" s="384"/>
      <c r="E1" s="384"/>
      <c r="F1" s="384"/>
      <c r="G1" s="384"/>
      <c r="H1" s="384"/>
      <c r="I1" s="384"/>
    </row>
    <row r="2" spans="1:13" ht="20.100000000000001" customHeight="1">
      <c r="A2" s="1111"/>
      <c r="B2" s="1110"/>
      <c r="C2" s="383"/>
      <c r="D2" s="383"/>
      <c r="E2" s="383"/>
      <c r="F2" s="383"/>
      <c r="G2" s="383"/>
      <c r="H2" s="383"/>
      <c r="I2" s="383"/>
    </row>
    <row r="3" spans="1:13" ht="18.75" customHeight="1">
      <c r="A3" s="371"/>
      <c r="C3" s="381"/>
      <c r="D3" s="382"/>
      <c r="E3" s="381"/>
      <c r="F3" s="381"/>
      <c r="G3" s="381"/>
      <c r="H3" s="381"/>
      <c r="I3" s="381"/>
    </row>
    <row r="4" spans="1:13" ht="18" customHeight="1">
      <c r="A4" s="376"/>
      <c r="B4" s="369"/>
      <c r="C4" s="477"/>
      <c r="D4" s="1122" t="s">
        <v>689</v>
      </c>
      <c r="E4" s="1123"/>
      <c r="F4" s="1123"/>
      <c r="G4" s="477"/>
      <c r="H4" s="1124" t="s">
        <v>690</v>
      </c>
      <c r="I4" s="1123"/>
      <c r="J4" s="1123"/>
    </row>
    <row r="5" spans="1:13" ht="18" customHeight="1">
      <c r="A5" s="376"/>
      <c r="C5" s="476"/>
      <c r="D5" s="367" t="s">
        <v>528</v>
      </c>
      <c r="E5" s="1125" t="s">
        <v>437</v>
      </c>
      <c r="F5" s="1125"/>
      <c r="G5" s="475"/>
      <c r="H5" s="474" t="s">
        <v>528</v>
      </c>
      <c r="I5" s="1125" t="s">
        <v>437</v>
      </c>
      <c r="J5" s="1125"/>
    </row>
    <row r="6" spans="1:13" ht="18" customHeight="1">
      <c r="A6" s="376"/>
      <c r="D6" s="473" t="s">
        <v>527</v>
      </c>
      <c r="E6" s="473" t="s">
        <v>526</v>
      </c>
      <c r="F6" s="473" t="s">
        <v>525</v>
      </c>
      <c r="G6" s="473"/>
      <c r="H6" s="473" t="s">
        <v>527</v>
      </c>
      <c r="I6" s="472" t="s">
        <v>526</v>
      </c>
      <c r="J6" s="472" t="s">
        <v>525</v>
      </c>
    </row>
    <row r="7" spans="1:13" ht="16.2" customHeight="1">
      <c r="A7" s="376"/>
      <c r="D7" s="471"/>
      <c r="E7" s="471"/>
      <c r="F7" s="471"/>
      <c r="G7" s="471"/>
      <c r="H7" s="471"/>
    </row>
    <row r="8" spans="1:13" s="360" customFormat="1" ht="16.2" customHeight="1">
      <c r="A8" s="380" t="s">
        <v>524</v>
      </c>
      <c r="C8" s="470"/>
    </row>
    <row r="9" spans="1:13" ht="15.6" customHeight="1">
      <c r="A9" s="378"/>
      <c r="B9" s="469" t="s">
        <v>523</v>
      </c>
      <c r="D9" s="377"/>
      <c r="E9" s="377"/>
      <c r="F9" s="377"/>
    </row>
    <row r="10" spans="1:13" ht="15.6" customHeight="1">
      <c r="A10" s="378"/>
      <c r="B10" s="375" t="s">
        <v>512</v>
      </c>
      <c r="D10" s="490">
        <v>7092.0818400000007</v>
      </c>
      <c r="E10" s="490">
        <v>2260.8500000000004</v>
      </c>
      <c r="F10" s="490">
        <v>4831.2318400000004</v>
      </c>
      <c r="G10" s="491"/>
      <c r="H10" s="492">
        <v>98.2</v>
      </c>
      <c r="I10" s="490">
        <v>98</v>
      </c>
      <c r="J10" s="490">
        <v>98</v>
      </c>
      <c r="L10" s="377"/>
      <c r="M10" s="377"/>
    </row>
    <row r="11" spans="1:13" ht="15.6" customHeight="1">
      <c r="A11" s="378"/>
      <c r="B11" s="375" t="s">
        <v>511</v>
      </c>
      <c r="D11" s="490">
        <v>60.153789765065646</v>
      </c>
      <c r="E11" s="490">
        <v>57.684857119225029</v>
      </c>
      <c r="F11" s="490">
        <v>61.3</v>
      </c>
      <c r="G11" s="491"/>
      <c r="H11" s="492">
        <v>99</v>
      </c>
      <c r="I11" s="490">
        <v>99.3</v>
      </c>
      <c r="J11" s="490">
        <v>99.3</v>
      </c>
      <c r="L11" s="377"/>
      <c r="M11" s="377"/>
    </row>
    <row r="12" spans="1:13" ht="15.6" customHeight="1">
      <c r="A12" s="378"/>
      <c r="B12" s="468" t="s">
        <v>510</v>
      </c>
      <c r="D12" s="490">
        <v>42661.56</v>
      </c>
      <c r="E12" s="490">
        <v>13041.680921799994</v>
      </c>
      <c r="F12" s="490">
        <f>D12-E12</f>
        <v>29619.879078200003</v>
      </c>
      <c r="G12" s="491"/>
      <c r="H12" s="492">
        <v>97.3</v>
      </c>
      <c r="I12" s="490">
        <v>97.3</v>
      </c>
      <c r="J12" s="490">
        <v>97.3</v>
      </c>
      <c r="L12" s="377"/>
      <c r="M12" s="377"/>
    </row>
    <row r="13" spans="1:13" ht="15.6" customHeight="1">
      <c r="A13" s="378"/>
      <c r="C13" s="469" t="s">
        <v>522</v>
      </c>
      <c r="D13" s="493"/>
      <c r="E13" s="493"/>
      <c r="F13" s="493"/>
      <c r="G13" s="491"/>
      <c r="H13" s="494"/>
      <c r="I13" s="495"/>
      <c r="J13" s="495"/>
      <c r="L13" s="377"/>
      <c r="M13" s="377"/>
    </row>
    <row r="14" spans="1:13" ht="15.6" customHeight="1">
      <c r="A14" s="378"/>
      <c r="C14" s="375" t="s">
        <v>512</v>
      </c>
      <c r="D14" s="490">
        <v>2975.59</v>
      </c>
      <c r="E14" s="490">
        <v>1062.3800000000001</v>
      </c>
      <c r="F14" s="490">
        <v>1913.21</v>
      </c>
      <c r="G14" s="491"/>
      <c r="H14" s="492">
        <v>99</v>
      </c>
      <c r="I14" s="490">
        <v>97.8</v>
      </c>
      <c r="J14" s="490">
        <v>99.6</v>
      </c>
      <c r="L14" s="377"/>
      <c r="M14" s="377"/>
    </row>
    <row r="15" spans="1:13" ht="15.6" customHeight="1">
      <c r="A15" s="378"/>
      <c r="C15" s="375" t="s">
        <v>511</v>
      </c>
      <c r="D15" s="490">
        <v>67.099999999999994</v>
      </c>
      <c r="E15" s="490">
        <v>63.2</v>
      </c>
      <c r="F15" s="490">
        <v>69.400000000000006</v>
      </c>
      <c r="G15" s="491"/>
      <c r="H15" s="492">
        <v>97.8</v>
      </c>
      <c r="I15" s="490">
        <v>98</v>
      </c>
      <c r="J15" s="490">
        <v>97.7</v>
      </c>
      <c r="L15" s="377"/>
      <c r="M15" s="377"/>
    </row>
    <row r="16" spans="1:13" ht="15.6" customHeight="1">
      <c r="A16" s="378"/>
      <c r="C16" s="468" t="s">
        <v>510</v>
      </c>
      <c r="D16" s="490">
        <v>19980.25</v>
      </c>
      <c r="E16" s="490">
        <v>6709.5599999999995</v>
      </c>
      <c r="F16" s="490">
        <v>13270.69</v>
      </c>
      <c r="G16" s="491"/>
      <c r="H16" s="492">
        <v>96.9</v>
      </c>
      <c r="I16" s="490">
        <v>95.8</v>
      </c>
      <c r="J16" s="490">
        <v>97.4</v>
      </c>
      <c r="L16" s="377"/>
      <c r="M16" s="377"/>
    </row>
    <row r="17" spans="1:13" ht="15.6" customHeight="1">
      <c r="A17" s="378"/>
      <c r="C17" s="469" t="s">
        <v>521</v>
      </c>
      <c r="D17" s="493"/>
      <c r="E17" s="495"/>
      <c r="F17" s="495"/>
      <c r="G17" s="491"/>
      <c r="H17" s="494"/>
      <c r="I17" s="495"/>
      <c r="J17" s="495"/>
      <c r="L17" s="377"/>
      <c r="M17" s="377"/>
    </row>
    <row r="18" spans="1:13" ht="15.6" customHeight="1">
      <c r="A18" s="378"/>
      <c r="C18" s="375" t="s">
        <v>512</v>
      </c>
      <c r="D18" s="490">
        <v>1914.6800000000003</v>
      </c>
      <c r="E18" s="490">
        <v>175.07</v>
      </c>
      <c r="F18" s="490">
        <v>1739.6100000000004</v>
      </c>
      <c r="G18" s="491"/>
      <c r="H18" s="492">
        <v>98</v>
      </c>
      <c r="I18" s="490">
        <v>98.2</v>
      </c>
      <c r="J18" s="490">
        <v>98</v>
      </c>
      <c r="L18" s="377"/>
      <c r="M18" s="377"/>
    </row>
    <row r="19" spans="1:13" ht="15.6" customHeight="1">
      <c r="A19" s="378"/>
      <c r="C19" s="375" t="s">
        <v>511</v>
      </c>
      <c r="D19" s="490">
        <v>56.6</v>
      </c>
      <c r="E19" s="490">
        <v>51.2</v>
      </c>
      <c r="F19" s="490">
        <v>57.2</v>
      </c>
      <c r="G19" s="491"/>
      <c r="H19" s="492">
        <v>99.1</v>
      </c>
      <c r="I19" s="490">
        <v>99.2</v>
      </c>
      <c r="J19" s="490">
        <v>99.3</v>
      </c>
      <c r="L19" s="377"/>
      <c r="M19" s="377"/>
    </row>
    <row r="20" spans="1:13" ht="15.6" customHeight="1">
      <c r="A20" s="378"/>
      <c r="C20" s="468" t="s">
        <v>510</v>
      </c>
      <c r="D20" s="490">
        <v>10837.630000000003</v>
      </c>
      <c r="E20" s="490">
        <v>895.6099999999999</v>
      </c>
      <c r="F20" s="490">
        <v>9942.0200000000023</v>
      </c>
      <c r="G20" s="491"/>
      <c r="H20" s="492">
        <v>97.3</v>
      </c>
      <c r="I20" s="490">
        <v>97.4</v>
      </c>
      <c r="J20" s="490">
        <v>97.3</v>
      </c>
      <c r="L20" s="377"/>
      <c r="M20" s="377"/>
    </row>
    <row r="21" spans="1:13" ht="15.6" customHeight="1">
      <c r="A21" s="378"/>
      <c r="C21" s="469" t="s">
        <v>520</v>
      </c>
      <c r="D21" s="493"/>
      <c r="E21" s="495"/>
      <c r="F21" s="495"/>
      <c r="G21" s="491"/>
      <c r="H21" s="494"/>
      <c r="I21" s="495"/>
      <c r="J21" s="495"/>
      <c r="L21" s="377"/>
      <c r="M21" s="377"/>
    </row>
    <row r="22" spans="1:13" ht="15.6" customHeight="1">
      <c r="A22" s="378"/>
      <c r="C22" s="375" t="s">
        <v>512</v>
      </c>
      <c r="D22" s="490">
        <v>648.71184000000005</v>
      </c>
      <c r="E22" s="490"/>
      <c r="F22" s="490">
        <v>648.71184000000005</v>
      </c>
      <c r="G22" s="491"/>
      <c r="H22" s="492">
        <v>90.2</v>
      </c>
      <c r="I22" s="490" t="s">
        <v>598</v>
      </c>
      <c r="J22" s="490">
        <v>90.2</v>
      </c>
      <c r="L22" s="377"/>
      <c r="M22" s="377"/>
    </row>
    <row r="23" spans="1:13" ht="15.6" customHeight="1">
      <c r="A23" s="378"/>
      <c r="C23" s="375" t="s">
        <v>511</v>
      </c>
      <c r="D23" s="490">
        <v>56</v>
      </c>
      <c r="E23" s="490"/>
      <c r="F23" s="490">
        <v>56</v>
      </c>
      <c r="G23" s="491"/>
      <c r="H23" s="492">
        <v>100.2</v>
      </c>
      <c r="I23" s="490" t="s">
        <v>598</v>
      </c>
      <c r="J23" s="490">
        <v>100.2</v>
      </c>
      <c r="L23" s="377"/>
      <c r="M23" s="377"/>
    </row>
    <row r="24" spans="1:13" ht="15.6" customHeight="1">
      <c r="A24" s="378"/>
      <c r="C24" s="468" t="s">
        <v>510</v>
      </c>
      <c r="D24" s="490">
        <v>3631.4690782000002</v>
      </c>
      <c r="E24" s="490"/>
      <c r="F24" s="490">
        <v>3631.4690782000002</v>
      </c>
      <c r="G24" s="491"/>
      <c r="H24" s="492">
        <v>90.3</v>
      </c>
      <c r="I24" s="490" t="s">
        <v>598</v>
      </c>
      <c r="J24" s="490">
        <v>90.3</v>
      </c>
      <c r="L24" s="377"/>
      <c r="M24" s="377"/>
    </row>
    <row r="25" spans="1:13" ht="15.6" customHeight="1">
      <c r="A25" s="378"/>
      <c r="C25" s="469" t="s">
        <v>519</v>
      </c>
      <c r="D25" s="493"/>
      <c r="E25" s="495"/>
      <c r="F25" s="495"/>
      <c r="G25" s="491"/>
      <c r="H25" s="494"/>
      <c r="I25" s="495"/>
      <c r="J25" s="495"/>
      <c r="L25" s="377"/>
      <c r="M25" s="377"/>
    </row>
    <row r="26" spans="1:13" ht="15.6" customHeight="1">
      <c r="A26" s="378"/>
      <c r="C26" s="375" t="s">
        <v>512</v>
      </c>
      <c r="D26" s="490">
        <v>1553.1000000000001</v>
      </c>
      <c r="E26" s="490">
        <v>1023.4000000000001</v>
      </c>
      <c r="F26" s="490">
        <v>529.70000000000005</v>
      </c>
      <c r="G26" s="491"/>
      <c r="H26" s="492">
        <v>100.8</v>
      </c>
      <c r="I26" s="490">
        <v>98.4</v>
      </c>
      <c r="J26" s="490">
        <v>105.7</v>
      </c>
      <c r="L26" s="377"/>
      <c r="M26" s="377"/>
    </row>
    <row r="27" spans="1:13" ht="15.6" customHeight="1">
      <c r="A27" s="378"/>
      <c r="C27" s="375" t="s">
        <v>511</v>
      </c>
      <c r="D27" s="490">
        <v>52.876253440216303</v>
      </c>
      <c r="E27" s="490">
        <v>53.1</v>
      </c>
      <c r="F27" s="490">
        <v>52.4</v>
      </c>
      <c r="G27" s="491"/>
      <c r="H27" s="492">
        <v>101.1</v>
      </c>
      <c r="I27" s="490">
        <v>101</v>
      </c>
      <c r="J27" s="490">
        <v>101.6</v>
      </c>
      <c r="L27" s="377"/>
      <c r="M27" s="377"/>
    </row>
    <row r="28" spans="1:13" ht="15.6" customHeight="1">
      <c r="A28" s="378"/>
      <c r="C28" s="468" t="s">
        <v>510</v>
      </c>
      <c r="D28" s="490">
        <v>8212.210921799995</v>
      </c>
      <c r="E28" s="490">
        <v>5436.5109217999952</v>
      </c>
      <c r="F28" s="490">
        <v>2775.7000000000003</v>
      </c>
      <c r="G28" s="491"/>
      <c r="H28" s="492">
        <v>101.9</v>
      </c>
      <c r="I28" s="490">
        <v>99.3</v>
      </c>
      <c r="J28" s="490">
        <v>107.4</v>
      </c>
      <c r="L28" s="377"/>
      <c r="M28" s="377"/>
    </row>
    <row r="29" spans="1:13" ht="15.6" customHeight="1">
      <c r="A29" s="378"/>
      <c r="B29" s="469" t="s">
        <v>505</v>
      </c>
      <c r="D29" s="493"/>
      <c r="E29" s="495"/>
      <c r="F29" s="495"/>
      <c r="G29" s="491"/>
      <c r="H29" s="494" t="s">
        <v>598</v>
      </c>
      <c r="I29" s="495" t="s">
        <v>598</v>
      </c>
      <c r="J29" s="495" t="s">
        <v>598</v>
      </c>
      <c r="L29" s="377"/>
      <c r="M29" s="377"/>
    </row>
    <row r="30" spans="1:13" ht="15.6" customHeight="1">
      <c r="A30" s="378"/>
      <c r="B30" s="375" t="s">
        <v>512</v>
      </c>
      <c r="D30" s="490">
        <v>888.09</v>
      </c>
      <c r="E30" s="490">
        <v>575.18000000000006</v>
      </c>
      <c r="F30" s="490">
        <v>312.90999999999997</v>
      </c>
      <c r="G30" s="491"/>
      <c r="H30" s="492">
        <v>98.4</v>
      </c>
      <c r="I30" s="490">
        <v>98.3</v>
      </c>
      <c r="J30" s="490">
        <v>98.5</v>
      </c>
      <c r="L30" s="377"/>
      <c r="M30" s="377"/>
    </row>
    <row r="31" spans="1:13" ht="15.6" customHeight="1">
      <c r="A31" s="378"/>
      <c r="B31" s="375" t="s">
        <v>511</v>
      </c>
      <c r="D31" s="490">
        <v>49.7</v>
      </c>
      <c r="E31" s="490">
        <v>43.5</v>
      </c>
      <c r="F31" s="490">
        <v>61.1</v>
      </c>
      <c r="G31" s="491"/>
      <c r="H31" s="492">
        <v>100.8</v>
      </c>
      <c r="I31" s="490">
        <v>101.2</v>
      </c>
      <c r="J31" s="490">
        <v>100.7</v>
      </c>
      <c r="L31" s="377"/>
      <c r="M31" s="377"/>
    </row>
    <row r="32" spans="1:13" ht="15.6" customHeight="1">
      <c r="A32" s="378"/>
      <c r="B32" s="468" t="s">
        <v>510</v>
      </c>
      <c r="D32" s="496">
        <v>4412.1099999999997</v>
      </c>
      <c r="E32" s="496">
        <v>2500.33</v>
      </c>
      <c r="F32" s="496">
        <v>1911.78</v>
      </c>
      <c r="G32" s="491"/>
      <c r="H32" s="497">
        <v>99.2</v>
      </c>
      <c r="I32" s="496">
        <v>99.3</v>
      </c>
      <c r="J32" s="496">
        <v>99.2</v>
      </c>
      <c r="L32" s="377"/>
      <c r="M32" s="377"/>
    </row>
    <row r="33" spans="1:13" ht="15.6" customHeight="1">
      <c r="B33" s="467" t="s">
        <v>518</v>
      </c>
      <c r="C33" s="466"/>
      <c r="D33" s="493"/>
      <c r="E33" s="495"/>
      <c r="F33" s="495"/>
      <c r="G33" s="491"/>
      <c r="H33" s="494"/>
      <c r="I33" s="495"/>
      <c r="J33" s="495"/>
      <c r="L33" s="377"/>
      <c r="M33" s="377"/>
    </row>
    <row r="34" spans="1:13" s="360" customFormat="1" ht="15.6" customHeight="1">
      <c r="A34" s="359"/>
      <c r="B34" s="467" t="s">
        <v>517</v>
      </c>
      <c r="C34" s="466"/>
      <c r="D34" s="498">
        <v>47076.319999999992</v>
      </c>
      <c r="E34" s="498">
        <v>15542.5</v>
      </c>
      <c r="F34" s="498">
        <v>31533.769999999993</v>
      </c>
      <c r="G34" s="499"/>
      <c r="H34" s="500">
        <v>97.5</v>
      </c>
      <c r="I34" s="498">
        <v>97.6</v>
      </c>
      <c r="J34" s="498">
        <v>97.4</v>
      </c>
      <c r="L34" s="377"/>
      <c r="M34" s="377"/>
    </row>
    <row r="35" spans="1:13" ht="15.6" customHeight="1">
      <c r="A35" s="376"/>
      <c r="B35" s="465" t="s">
        <v>230</v>
      </c>
      <c r="D35" s="376"/>
      <c r="E35" s="376"/>
      <c r="F35" s="376"/>
      <c r="G35" s="491"/>
      <c r="H35" s="376"/>
      <c r="I35" s="376"/>
      <c r="J35" s="376"/>
      <c r="L35" s="377"/>
      <c r="M35" s="377"/>
    </row>
    <row r="36" spans="1:13" ht="15.6" customHeight="1">
      <c r="A36" s="376"/>
      <c r="B36" s="375" t="s">
        <v>516</v>
      </c>
      <c r="D36" s="490">
        <f>D12</f>
        <v>42661.56</v>
      </c>
      <c r="E36" s="490">
        <f t="shared" ref="E36:F36" si="0">E12</f>
        <v>13041.680921799994</v>
      </c>
      <c r="F36" s="490">
        <f t="shared" si="0"/>
        <v>29619.879078200003</v>
      </c>
      <c r="G36" s="491"/>
      <c r="H36" s="492">
        <v>97.3</v>
      </c>
      <c r="I36" s="490">
        <v>97.3</v>
      </c>
      <c r="J36" s="490">
        <v>97.3</v>
      </c>
      <c r="L36" s="377"/>
      <c r="M36" s="377"/>
    </row>
    <row r="37" spans="1:13" ht="15.6" customHeight="1">
      <c r="A37" s="376"/>
      <c r="B37" s="375" t="s">
        <v>515</v>
      </c>
      <c r="D37" s="490">
        <f>D32</f>
        <v>4412.1099999999997</v>
      </c>
      <c r="E37" s="490">
        <f t="shared" ref="E37:F37" si="1">E32</f>
        <v>2500.33</v>
      </c>
      <c r="F37" s="490">
        <f t="shared" si="1"/>
        <v>1911.78</v>
      </c>
      <c r="G37" s="491"/>
      <c r="H37" s="492">
        <v>99.2</v>
      </c>
      <c r="I37" s="490">
        <v>99.3</v>
      </c>
      <c r="J37" s="490">
        <v>99.2</v>
      </c>
      <c r="L37" s="377"/>
      <c r="M37" s="377"/>
    </row>
    <row r="38" spans="1:13" ht="15.6" customHeight="1">
      <c r="A38" s="379" t="s">
        <v>514</v>
      </c>
      <c r="B38" s="464"/>
      <c r="C38" s="360"/>
      <c r="D38" s="493"/>
      <c r="E38" s="495"/>
      <c r="F38" s="495"/>
      <c r="G38" s="491"/>
      <c r="H38" s="494"/>
      <c r="I38" s="495"/>
      <c r="J38" s="495"/>
      <c r="L38" s="377"/>
      <c r="M38" s="377"/>
    </row>
    <row r="39" spans="1:13" ht="15.6" customHeight="1">
      <c r="A39" s="378"/>
      <c r="B39" s="463" t="s">
        <v>504</v>
      </c>
      <c r="D39" s="493"/>
      <c r="E39" s="495"/>
      <c r="F39" s="495"/>
      <c r="G39" s="491"/>
      <c r="H39" s="494"/>
      <c r="I39" s="495"/>
      <c r="J39" s="495"/>
      <c r="L39" s="377"/>
      <c r="M39" s="377"/>
    </row>
    <row r="40" spans="1:13" ht="15.6" customHeight="1">
      <c r="A40" s="378"/>
      <c r="B40" s="461" t="s">
        <v>512</v>
      </c>
      <c r="D40" s="490">
        <v>86.41</v>
      </c>
      <c r="E40" s="490">
        <v>53.05</v>
      </c>
      <c r="F40" s="490">
        <v>33.36</v>
      </c>
      <c r="G40" s="376">
        <v>93.3</v>
      </c>
      <c r="H40" s="492">
        <v>87.9</v>
      </c>
      <c r="I40" s="490">
        <v>94.4</v>
      </c>
      <c r="J40" s="490">
        <v>79.3</v>
      </c>
      <c r="L40" s="377"/>
      <c r="M40" s="377"/>
    </row>
    <row r="41" spans="1:13" ht="15.6" customHeight="1">
      <c r="A41" s="378"/>
      <c r="B41" s="461" t="s">
        <v>511</v>
      </c>
      <c r="D41" s="490">
        <v>112.2</v>
      </c>
      <c r="E41" s="490">
        <v>80.099999999999994</v>
      </c>
      <c r="F41" s="490">
        <v>163.1</v>
      </c>
      <c r="G41" s="376">
        <v>102.9</v>
      </c>
      <c r="H41" s="492">
        <v>89.5</v>
      </c>
      <c r="I41" s="490">
        <v>99.5</v>
      </c>
      <c r="J41" s="490">
        <v>88.1</v>
      </c>
      <c r="L41" s="377"/>
      <c r="M41" s="377"/>
    </row>
    <row r="42" spans="1:13" ht="15.6" customHeight="1">
      <c r="A42" s="378"/>
      <c r="B42" s="460" t="s">
        <v>510</v>
      </c>
      <c r="D42" s="490">
        <v>969.1</v>
      </c>
      <c r="E42" s="490">
        <v>425.09000000000003</v>
      </c>
      <c r="F42" s="490">
        <v>544.01</v>
      </c>
      <c r="G42" s="376">
        <v>96</v>
      </c>
      <c r="H42" s="497">
        <v>78.7</v>
      </c>
      <c r="I42" s="496">
        <v>94</v>
      </c>
      <c r="J42" s="496">
        <v>69.8</v>
      </c>
      <c r="L42" s="377"/>
      <c r="M42" s="377"/>
    </row>
    <row r="43" spans="1:13" ht="16.5" customHeight="1">
      <c r="A43" s="378"/>
      <c r="B43" s="462" t="s">
        <v>513</v>
      </c>
      <c r="D43" s="493"/>
      <c r="E43" s="495"/>
      <c r="F43" s="495"/>
      <c r="G43" s="376"/>
      <c r="H43" s="492"/>
      <c r="I43" s="490"/>
      <c r="J43" s="490"/>
      <c r="L43" s="377"/>
      <c r="M43" s="377"/>
    </row>
    <row r="44" spans="1:13" ht="16.5" customHeight="1">
      <c r="A44" s="378"/>
      <c r="B44" s="461" t="s">
        <v>512</v>
      </c>
      <c r="D44" s="490">
        <v>530.11</v>
      </c>
      <c r="E44" s="490">
        <v>165.93</v>
      </c>
      <c r="F44" s="490">
        <v>364.18</v>
      </c>
      <c r="G44" s="376"/>
      <c r="H44" s="492">
        <v>101.1</v>
      </c>
      <c r="I44" s="490">
        <v>106.8</v>
      </c>
      <c r="J44" s="490">
        <v>98.7</v>
      </c>
      <c r="L44" s="377"/>
      <c r="M44" s="377"/>
    </row>
    <row r="45" spans="1:13" ht="16.5" customHeight="1">
      <c r="A45" s="378"/>
      <c r="B45" s="461" t="s">
        <v>511</v>
      </c>
      <c r="D45" s="490">
        <v>200.8</v>
      </c>
      <c r="E45" s="490">
        <v>146.69999999999999</v>
      </c>
      <c r="F45" s="490">
        <v>225.5</v>
      </c>
      <c r="G45" s="376"/>
      <c r="H45" s="497">
        <v>99.7</v>
      </c>
      <c r="I45" s="496">
        <v>99.5</v>
      </c>
      <c r="J45" s="496">
        <v>100.6</v>
      </c>
      <c r="L45" s="377"/>
      <c r="M45" s="377"/>
    </row>
    <row r="46" spans="1:13" ht="18.75" customHeight="1">
      <c r="A46" s="376"/>
      <c r="B46" s="460" t="s">
        <v>510</v>
      </c>
      <c r="D46" s="490">
        <v>10646.410000000002</v>
      </c>
      <c r="E46" s="490">
        <v>2434.6000000000004</v>
      </c>
      <c r="F46" s="490">
        <v>8211.8100000000013</v>
      </c>
      <c r="G46" s="376"/>
      <c r="H46" s="492">
        <v>100.8</v>
      </c>
      <c r="I46" s="490">
        <v>106.2</v>
      </c>
      <c r="J46" s="490">
        <v>99.2</v>
      </c>
      <c r="L46" s="377"/>
      <c r="M46" s="377"/>
    </row>
    <row r="47" spans="1:13">
      <c r="A47" s="376"/>
      <c r="B47" s="376"/>
      <c r="C47" s="376"/>
      <c r="D47" s="374"/>
      <c r="E47" s="374"/>
      <c r="F47" s="374"/>
      <c r="G47" s="374"/>
      <c r="H47" s="374"/>
      <c r="I47" s="374"/>
      <c r="J47" s="374"/>
    </row>
    <row r="48" spans="1:13">
      <c r="A48" s="376"/>
      <c r="B48" s="376"/>
      <c r="C48" s="376"/>
      <c r="D48" s="374"/>
      <c r="E48" s="374"/>
      <c r="F48" s="374"/>
      <c r="G48" s="374"/>
      <c r="H48" s="374"/>
      <c r="I48" s="374"/>
      <c r="J48" s="374"/>
    </row>
    <row r="49" spans="4:10">
      <c r="D49" s="375"/>
      <c r="E49" s="375"/>
      <c r="F49" s="375"/>
      <c r="G49" s="375"/>
      <c r="H49" s="375"/>
      <c r="I49" s="375"/>
      <c r="J49" s="375"/>
    </row>
    <row r="50" spans="4:10">
      <c r="D50" s="375"/>
      <c r="E50" s="375"/>
      <c r="F50" s="375"/>
      <c r="G50" s="375"/>
      <c r="H50" s="375"/>
      <c r="I50" s="375"/>
      <c r="J50" s="375"/>
    </row>
    <row r="51" spans="4:10">
      <c r="D51" s="375"/>
      <c r="E51" s="375"/>
      <c r="F51" s="375"/>
      <c r="G51" s="375"/>
      <c r="H51" s="375"/>
      <c r="I51" s="375"/>
      <c r="J51" s="375"/>
    </row>
    <row r="52" spans="4:10">
      <c r="D52" s="375"/>
      <c r="E52" s="375"/>
      <c r="F52" s="375"/>
      <c r="G52" s="375"/>
      <c r="H52" s="375"/>
      <c r="I52" s="375"/>
      <c r="J52" s="375"/>
    </row>
    <row r="53" spans="4:10">
      <c r="D53" s="375"/>
      <c r="E53" s="375"/>
      <c r="F53" s="375"/>
      <c r="G53" s="375"/>
      <c r="H53" s="375"/>
      <c r="I53" s="375"/>
      <c r="J53" s="375"/>
    </row>
    <row r="54" spans="4:10">
      <c r="D54" s="375"/>
      <c r="E54" s="375"/>
      <c r="F54" s="375"/>
      <c r="G54" s="375"/>
      <c r="H54" s="375"/>
      <c r="I54" s="375"/>
      <c r="J54" s="375"/>
    </row>
    <row r="55" spans="4:10">
      <c r="D55" s="375"/>
      <c r="E55" s="375"/>
      <c r="F55" s="375"/>
      <c r="G55" s="375"/>
      <c r="H55" s="375"/>
      <c r="I55" s="375"/>
      <c r="J55" s="375"/>
    </row>
    <row r="56" spans="4:10">
      <c r="D56" s="375"/>
      <c r="E56" s="375"/>
      <c r="F56" s="375"/>
      <c r="G56" s="375"/>
      <c r="H56" s="375"/>
      <c r="I56" s="375"/>
      <c r="J56" s="375"/>
    </row>
    <row r="57" spans="4:10">
      <c r="D57" s="375"/>
      <c r="E57" s="375"/>
      <c r="F57" s="375"/>
      <c r="G57" s="375"/>
      <c r="H57" s="375"/>
      <c r="I57" s="375"/>
      <c r="J57" s="375"/>
    </row>
    <row r="58" spans="4:10">
      <c r="D58" s="375"/>
      <c r="E58" s="375"/>
      <c r="F58" s="375"/>
      <c r="G58" s="375"/>
      <c r="H58" s="375"/>
      <c r="I58" s="375"/>
      <c r="J58" s="375"/>
    </row>
    <row r="59" spans="4:10">
      <c r="D59" s="375"/>
      <c r="E59" s="375"/>
      <c r="F59" s="375"/>
      <c r="G59" s="375"/>
      <c r="H59" s="375"/>
      <c r="I59" s="375"/>
      <c r="J59" s="375"/>
    </row>
    <row r="60" spans="4:10">
      <c r="D60" s="375"/>
      <c r="E60" s="375"/>
      <c r="F60" s="375"/>
      <c r="G60" s="375"/>
      <c r="H60" s="375"/>
      <c r="I60" s="375"/>
      <c r="J60" s="375"/>
    </row>
    <row r="61" spans="4:10">
      <c r="D61" s="375"/>
      <c r="E61" s="375"/>
      <c r="F61" s="375"/>
      <c r="G61" s="375"/>
      <c r="H61" s="375"/>
      <c r="I61" s="375"/>
      <c r="J61" s="375"/>
    </row>
    <row r="62" spans="4:10">
      <c r="D62" s="375"/>
      <c r="E62" s="375"/>
      <c r="F62" s="375"/>
      <c r="G62" s="375"/>
      <c r="H62" s="375"/>
      <c r="I62" s="375"/>
      <c r="J62" s="375"/>
    </row>
    <row r="63" spans="4:10">
      <c r="D63" s="375"/>
      <c r="E63" s="375"/>
      <c r="F63" s="375"/>
      <c r="G63" s="375"/>
      <c r="H63" s="375"/>
      <c r="I63" s="375"/>
      <c r="J63" s="375"/>
    </row>
    <row r="64" spans="4:10">
      <c r="D64" s="375"/>
      <c r="E64" s="375"/>
      <c r="F64" s="375"/>
      <c r="G64" s="375"/>
      <c r="H64" s="375"/>
      <c r="I64" s="375"/>
      <c r="J64" s="375"/>
    </row>
    <row r="65" spans="4:10">
      <c r="D65" s="375"/>
      <c r="E65" s="375"/>
      <c r="F65" s="375"/>
      <c r="G65" s="375"/>
      <c r="H65" s="375"/>
      <c r="I65" s="375"/>
      <c r="J65" s="375"/>
    </row>
    <row r="66" spans="4:10">
      <c r="D66" s="375"/>
      <c r="E66" s="375"/>
      <c r="F66" s="375"/>
      <c r="G66" s="375"/>
      <c r="H66" s="375"/>
      <c r="I66" s="375"/>
      <c r="J66" s="375"/>
    </row>
    <row r="67" spans="4:10">
      <c r="D67" s="375"/>
      <c r="E67" s="375"/>
      <c r="F67" s="375"/>
      <c r="G67" s="375"/>
      <c r="H67" s="375"/>
      <c r="I67" s="375"/>
      <c r="J67" s="375"/>
    </row>
    <row r="68" spans="4:10">
      <c r="D68" s="375"/>
      <c r="E68" s="375"/>
      <c r="F68" s="375"/>
      <c r="G68" s="375"/>
      <c r="H68" s="375"/>
      <c r="I68" s="375"/>
      <c r="J68" s="375"/>
    </row>
    <row r="69" spans="4:10">
      <c r="D69" s="375"/>
      <c r="E69" s="375"/>
      <c r="F69" s="375"/>
      <c r="G69" s="375"/>
      <c r="H69" s="375"/>
      <c r="I69" s="375"/>
      <c r="J69" s="375"/>
    </row>
    <row r="70" spans="4:10">
      <c r="D70" s="375"/>
      <c r="E70" s="375"/>
      <c r="F70" s="375"/>
      <c r="G70" s="375"/>
      <c r="H70" s="375"/>
      <c r="I70" s="375"/>
      <c r="J70" s="375"/>
    </row>
    <row r="71" spans="4:10">
      <c r="D71" s="375"/>
      <c r="E71" s="375"/>
      <c r="F71" s="375"/>
      <c r="G71" s="375"/>
      <c r="H71" s="375"/>
      <c r="I71" s="375"/>
      <c r="J71" s="375"/>
    </row>
    <row r="72" spans="4:10">
      <c r="D72" s="375"/>
      <c r="E72" s="375"/>
      <c r="F72" s="375"/>
      <c r="G72" s="375"/>
      <c r="H72" s="375"/>
      <c r="I72" s="375"/>
      <c r="J72" s="375"/>
    </row>
    <row r="73" spans="4:10">
      <c r="D73" s="375"/>
      <c r="E73" s="375"/>
      <c r="F73" s="375"/>
      <c r="G73" s="375"/>
      <c r="H73" s="375"/>
      <c r="I73" s="375"/>
      <c r="J73" s="375"/>
    </row>
    <row r="74" spans="4:10">
      <c r="D74" s="375"/>
      <c r="E74" s="375"/>
      <c r="F74" s="375"/>
      <c r="G74" s="375"/>
      <c r="H74" s="375"/>
      <c r="I74" s="375"/>
      <c r="J74" s="375"/>
    </row>
    <row r="75" spans="4:10">
      <c r="D75" s="375"/>
      <c r="E75" s="375"/>
      <c r="F75" s="375"/>
      <c r="G75" s="375"/>
      <c r="H75" s="375"/>
      <c r="I75" s="375"/>
      <c r="J75" s="375"/>
    </row>
    <row r="76" spans="4:10">
      <c r="D76" s="375"/>
      <c r="E76" s="375"/>
      <c r="F76" s="375"/>
      <c r="G76" s="375"/>
      <c r="H76" s="375"/>
      <c r="I76" s="375"/>
      <c r="J76" s="375"/>
    </row>
    <row r="77" spans="4:10">
      <c r="D77" s="375"/>
      <c r="E77" s="375"/>
      <c r="F77" s="375"/>
      <c r="G77" s="375"/>
      <c r="H77" s="375"/>
      <c r="I77" s="375"/>
      <c r="J77" s="375"/>
    </row>
    <row r="78" spans="4:10">
      <c r="D78" s="375"/>
      <c r="E78" s="375"/>
      <c r="F78" s="375"/>
      <c r="G78" s="375"/>
      <c r="H78" s="375"/>
      <c r="I78" s="375"/>
      <c r="J78" s="375"/>
    </row>
    <row r="79" spans="4:10">
      <c r="D79" s="374"/>
      <c r="E79" s="374"/>
      <c r="F79" s="374"/>
      <c r="G79" s="374"/>
      <c r="H79" s="374"/>
      <c r="I79" s="374"/>
      <c r="J79" s="374"/>
    </row>
    <row r="80" spans="4:10">
      <c r="D80" s="374"/>
      <c r="E80" s="374"/>
      <c r="F80" s="374"/>
      <c r="G80" s="374"/>
      <c r="H80" s="374"/>
      <c r="I80" s="374"/>
      <c r="J80" s="374"/>
    </row>
    <row r="81" spans="4:10">
      <c r="D81" s="374"/>
      <c r="E81" s="374"/>
      <c r="F81" s="374"/>
      <c r="G81" s="374"/>
      <c r="H81" s="374"/>
      <c r="I81" s="374"/>
      <c r="J81" s="374"/>
    </row>
    <row r="82" spans="4:10">
      <c r="D82" s="374"/>
      <c r="E82" s="374"/>
      <c r="F82" s="374"/>
      <c r="G82" s="374"/>
      <c r="H82" s="374"/>
      <c r="I82" s="374"/>
      <c r="J82" s="374"/>
    </row>
    <row r="83" spans="4:10">
      <c r="D83" s="374"/>
      <c r="E83" s="374"/>
      <c r="F83" s="374"/>
      <c r="G83" s="374"/>
      <c r="H83" s="374"/>
      <c r="I83" s="374"/>
      <c r="J83" s="374"/>
    </row>
    <row r="84" spans="4:10">
      <c r="D84" s="374"/>
      <c r="E84" s="374"/>
      <c r="F84" s="374"/>
      <c r="G84" s="374"/>
      <c r="H84" s="374"/>
      <c r="I84" s="374"/>
      <c r="J84" s="374"/>
    </row>
    <row r="85" spans="4:10">
      <c r="D85" s="374"/>
      <c r="E85" s="374"/>
      <c r="F85" s="374"/>
      <c r="G85" s="374"/>
      <c r="H85" s="374"/>
      <c r="I85" s="374"/>
      <c r="J85" s="374"/>
    </row>
    <row r="86" spans="4:10">
      <c r="D86" s="374"/>
      <c r="E86" s="374"/>
      <c r="F86" s="374"/>
      <c r="G86" s="374"/>
      <c r="H86" s="374"/>
      <c r="I86" s="374"/>
      <c r="J86" s="374"/>
    </row>
    <row r="87" spans="4:10">
      <c r="D87" s="374"/>
      <c r="E87" s="374"/>
      <c r="F87" s="374"/>
      <c r="G87" s="374"/>
      <c r="H87" s="374"/>
      <c r="I87" s="374"/>
      <c r="J87" s="374"/>
    </row>
    <row r="88" spans="4:10">
      <c r="D88" s="374"/>
      <c r="E88" s="374"/>
      <c r="F88" s="374"/>
      <c r="G88" s="374"/>
      <c r="H88" s="374"/>
      <c r="I88" s="374"/>
      <c r="J88" s="374"/>
    </row>
    <row r="89" spans="4:10">
      <c r="D89" s="374"/>
      <c r="E89" s="374"/>
      <c r="F89" s="374"/>
      <c r="G89" s="374"/>
      <c r="H89" s="374"/>
      <c r="I89" s="374"/>
      <c r="J89" s="374"/>
    </row>
    <row r="90" spans="4:10">
      <c r="D90" s="374"/>
      <c r="E90" s="374"/>
      <c r="F90" s="374"/>
      <c r="G90" s="374"/>
      <c r="H90" s="374"/>
      <c r="I90" s="374"/>
      <c r="J90" s="374"/>
    </row>
    <row r="91" spans="4:10">
      <c r="D91" s="374"/>
      <c r="E91" s="374"/>
      <c r="F91" s="374"/>
      <c r="G91" s="374"/>
      <c r="H91" s="374"/>
      <c r="I91" s="374"/>
      <c r="J91" s="374"/>
    </row>
    <row r="92" spans="4:10">
      <c r="D92" s="374"/>
      <c r="E92" s="374"/>
      <c r="F92" s="374"/>
      <c r="G92" s="374"/>
      <c r="H92" s="374"/>
      <c r="I92" s="374"/>
      <c r="J92" s="374"/>
    </row>
    <row r="93" spans="4:10">
      <c r="D93" s="374"/>
      <c r="E93" s="374"/>
      <c r="F93" s="374"/>
      <c r="G93" s="374"/>
      <c r="H93" s="374"/>
      <c r="I93" s="374"/>
      <c r="J93" s="374"/>
    </row>
    <row r="94" spans="4:10">
      <c r="D94" s="374"/>
      <c r="E94" s="374"/>
      <c r="F94" s="374"/>
      <c r="G94" s="374"/>
      <c r="H94" s="374"/>
      <c r="I94" s="374"/>
      <c r="J94" s="374"/>
    </row>
    <row r="95" spans="4:10">
      <c r="D95" s="374"/>
      <c r="E95" s="374"/>
      <c r="F95" s="374"/>
      <c r="G95" s="374"/>
      <c r="H95" s="374"/>
      <c r="I95" s="374"/>
      <c r="J95" s="374"/>
    </row>
    <row r="96" spans="4:10">
      <c r="D96" s="374"/>
      <c r="E96" s="374"/>
      <c r="F96" s="374"/>
      <c r="G96" s="374"/>
      <c r="H96" s="374"/>
      <c r="I96" s="374"/>
      <c r="J96" s="374"/>
    </row>
    <row r="97" spans="4:10">
      <c r="D97" s="374"/>
      <c r="E97" s="374"/>
      <c r="F97" s="374"/>
      <c r="G97" s="374"/>
      <c r="H97" s="374"/>
      <c r="I97" s="374"/>
      <c r="J97" s="374"/>
    </row>
    <row r="98" spans="4:10">
      <c r="D98" s="374"/>
      <c r="E98" s="374"/>
      <c r="F98" s="374"/>
      <c r="G98" s="374"/>
      <c r="H98" s="374"/>
      <c r="I98" s="374"/>
      <c r="J98" s="374"/>
    </row>
    <row r="99" spans="4:10">
      <c r="D99" s="374"/>
      <c r="E99" s="374"/>
      <c r="F99" s="374"/>
      <c r="G99" s="374"/>
      <c r="H99" s="374"/>
      <c r="I99" s="374"/>
      <c r="J99" s="374"/>
    </row>
    <row r="100" spans="4:10">
      <c r="D100" s="374"/>
      <c r="E100" s="374"/>
      <c r="F100" s="374"/>
      <c r="G100" s="374"/>
      <c r="H100" s="374"/>
      <c r="I100" s="374"/>
      <c r="J100" s="374"/>
    </row>
    <row r="101" spans="4:10">
      <c r="D101" s="374"/>
      <c r="E101" s="374"/>
      <c r="F101" s="374"/>
      <c r="G101" s="374"/>
      <c r="H101" s="374"/>
      <c r="I101" s="374"/>
      <c r="J101" s="374"/>
    </row>
    <row r="102" spans="4:10">
      <c r="D102" s="374"/>
      <c r="E102" s="374"/>
      <c r="F102" s="374"/>
      <c r="G102" s="374"/>
      <c r="H102" s="374"/>
      <c r="I102" s="374"/>
      <c r="J102" s="374"/>
    </row>
    <row r="103" spans="4:10">
      <c r="D103" s="374"/>
      <c r="E103" s="374"/>
      <c r="F103" s="374"/>
      <c r="G103" s="374"/>
      <c r="H103" s="374"/>
      <c r="I103" s="374"/>
      <c r="J103" s="374"/>
    </row>
    <row r="104" spans="4:10">
      <c r="D104" s="374"/>
      <c r="E104" s="374"/>
      <c r="F104" s="374"/>
      <c r="G104" s="374"/>
      <c r="H104" s="374"/>
      <c r="I104" s="374"/>
      <c r="J104" s="374"/>
    </row>
    <row r="105" spans="4:10">
      <c r="D105" s="374"/>
      <c r="E105" s="374"/>
      <c r="F105" s="374"/>
      <c r="G105" s="374"/>
      <c r="H105" s="374"/>
      <c r="I105" s="374"/>
      <c r="J105" s="374"/>
    </row>
    <row r="106" spans="4:10">
      <c r="D106" s="374"/>
      <c r="E106" s="374"/>
      <c r="F106" s="374"/>
      <c r="G106" s="374"/>
      <c r="H106" s="374"/>
      <c r="I106" s="374"/>
      <c r="J106" s="374"/>
    </row>
    <row r="107" spans="4:10">
      <c r="D107" s="374"/>
      <c r="E107" s="374"/>
      <c r="F107" s="374"/>
      <c r="G107" s="374"/>
      <c r="H107" s="374"/>
      <c r="I107" s="374"/>
      <c r="J107" s="374"/>
    </row>
    <row r="108" spans="4:10">
      <c r="D108" s="374"/>
      <c r="E108" s="374"/>
      <c r="F108" s="374"/>
      <c r="G108" s="374"/>
      <c r="H108" s="374"/>
      <c r="I108" s="374"/>
      <c r="J108" s="374"/>
    </row>
    <row r="109" spans="4:10">
      <c r="D109" s="374"/>
      <c r="E109" s="374"/>
      <c r="F109" s="374"/>
      <c r="G109" s="374"/>
      <c r="H109" s="374"/>
      <c r="I109" s="374"/>
      <c r="J109" s="374"/>
    </row>
    <row r="110" spans="4:10">
      <c r="D110" s="374"/>
      <c r="E110" s="374"/>
      <c r="F110" s="374"/>
      <c r="G110" s="374"/>
      <c r="H110" s="374"/>
      <c r="I110" s="374"/>
      <c r="J110" s="374"/>
    </row>
    <row r="111" spans="4:10">
      <c r="D111" s="374"/>
      <c r="E111" s="374"/>
      <c r="F111" s="374"/>
      <c r="G111" s="374"/>
      <c r="H111" s="374"/>
      <c r="I111" s="374"/>
      <c r="J111" s="374"/>
    </row>
    <row r="112" spans="4:10">
      <c r="D112" s="374"/>
      <c r="E112" s="374"/>
      <c r="F112" s="374"/>
      <c r="G112" s="374"/>
      <c r="H112" s="374"/>
      <c r="I112" s="374"/>
      <c r="J112" s="374"/>
    </row>
    <row r="113" spans="4:10">
      <c r="D113" s="374"/>
      <c r="E113" s="374"/>
      <c r="F113" s="374"/>
      <c r="G113" s="374"/>
      <c r="H113" s="374"/>
      <c r="I113" s="374"/>
      <c r="J113" s="374"/>
    </row>
    <row r="114" spans="4:10">
      <c r="D114" s="374"/>
      <c r="E114" s="374"/>
      <c r="F114" s="374"/>
      <c r="G114" s="374"/>
      <c r="H114" s="374"/>
      <c r="I114" s="374"/>
      <c r="J114" s="374"/>
    </row>
    <row r="115" spans="4:10">
      <c r="D115" s="374"/>
      <c r="E115" s="374"/>
      <c r="F115" s="374"/>
      <c r="G115" s="374"/>
      <c r="H115" s="374"/>
      <c r="I115" s="374"/>
      <c r="J115" s="374"/>
    </row>
    <row r="116" spans="4:10">
      <c r="D116" s="374"/>
      <c r="E116" s="374"/>
      <c r="F116" s="374"/>
      <c r="G116" s="374"/>
      <c r="H116" s="374"/>
      <c r="I116" s="374"/>
      <c r="J116" s="374"/>
    </row>
    <row r="117" spans="4:10">
      <c r="D117" s="374"/>
      <c r="E117" s="374"/>
      <c r="F117" s="374"/>
      <c r="G117" s="374"/>
      <c r="H117" s="374"/>
      <c r="I117" s="374"/>
      <c r="J117" s="374"/>
    </row>
    <row r="118" spans="4:10">
      <c r="D118" s="374"/>
      <c r="E118" s="374"/>
      <c r="F118" s="374"/>
      <c r="G118" s="374"/>
      <c r="H118" s="374"/>
      <c r="I118" s="374"/>
      <c r="J118" s="374"/>
    </row>
    <row r="119" spans="4:10">
      <c r="D119" s="374"/>
      <c r="E119" s="374"/>
      <c r="F119" s="374"/>
      <c r="G119" s="374"/>
      <c r="H119" s="374"/>
      <c r="I119" s="374"/>
      <c r="J119" s="374"/>
    </row>
    <row r="120" spans="4:10">
      <c r="D120" s="374"/>
      <c r="E120" s="374"/>
      <c r="F120" s="374"/>
      <c r="G120" s="374"/>
      <c r="H120" s="374"/>
      <c r="I120" s="374"/>
      <c r="J120" s="374"/>
    </row>
    <row r="121" spans="4:10">
      <c r="D121" s="374"/>
      <c r="E121" s="374"/>
      <c r="F121" s="374"/>
      <c r="G121" s="374"/>
      <c r="H121" s="374"/>
      <c r="I121" s="374"/>
      <c r="J121" s="374"/>
    </row>
    <row r="122" spans="4:10">
      <c r="D122" s="374"/>
      <c r="E122" s="374"/>
      <c r="F122" s="374"/>
      <c r="G122" s="374"/>
      <c r="H122" s="374"/>
      <c r="I122" s="374"/>
      <c r="J122" s="374"/>
    </row>
    <row r="123" spans="4:10">
      <c r="D123" s="374"/>
      <c r="E123" s="374"/>
      <c r="F123" s="374"/>
      <c r="G123" s="374"/>
      <c r="H123" s="374"/>
      <c r="I123" s="374"/>
      <c r="J123" s="374"/>
    </row>
    <row r="124" spans="4:10">
      <c r="D124" s="374"/>
      <c r="E124" s="374"/>
      <c r="F124" s="374"/>
      <c r="G124" s="374"/>
      <c r="H124" s="374"/>
      <c r="I124" s="374"/>
      <c r="J124" s="374"/>
    </row>
    <row r="125" spans="4:10">
      <c r="D125" s="374"/>
      <c r="E125" s="374"/>
      <c r="F125" s="374"/>
      <c r="G125" s="374"/>
      <c r="H125" s="374"/>
      <c r="I125" s="374"/>
      <c r="J125" s="374"/>
    </row>
    <row r="126" spans="4:10">
      <c r="D126" s="374"/>
      <c r="E126" s="374"/>
      <c r="F126" s="374"/>
      <c r="G126" s="374"/>
      <c r="H126" s="374"/>
      <c r="I126" s="374"/>
      <c r="J126" s="374"/>
    </row>
    <row r="127" spans="4:10">
      <c r="D127" s="374"/>
      <c r="E127" s="374"/>
      <c r="F127" s="374"/>
      <c r="G127" s="374"/>
      <c r="H127" s="374"/>
      <c r="I127" s="374"/>
      <c r="J127" s="374"/>
    </row>
    <row r="128" spans="4:10">
      <c r="D128" s="374"/>
      <c r="E128" s="374"/>
      <c r="F128" s="374"/>
      <c r="G128" s="374"/>
      <c r="H128" s="374"/>
      <c r="I128" s="374"/>
      <c r="J128" s="374"/>
    </row>
    <row r="129" spans="4:10">
      <c r="D129" s="374"/>
      <c r="E129" s="374"/>
      <c r="F129" s="374"/>
      <c r="G129" s="374"/>
      <c r="H129" s="374"/>
      <c r="I129" s="374"/>
      <c r="J129" s="374"/>
    </row>
    <row r="130" spans="4:10">
      <c r="D130" s="374"/>
      <c r="E130" s="374"/>
      <c r="F130" s="374"/>
      <c r="G130" s="374"/>
      <c r="H130" s="374"/>
      <c r="I130" s="374"/>
      <c r="J130" s="374"/>
    </row>
    <row r="131" spans="4:10">
      <c r="D131" s="374"/>
      <c r="E131" s="374"/>
      <c r="F131" s="374"/>
      <c r="G131" s="374"/>
      <c r="H131" s="374"/>
      <c r="I131" s="374"/>
      <c r="J131" s="374"/>
    </row>
    <row r="132" spans="4:10">
      <c r="D132" s="374"/>
      <c r="E132" s="374"/>
      <c r="F132" s="374"/>
      <c r="G132" s="374"/>
      <c r="H132" s="374"/>
      <c r="I132" s="374"/>
      <c r="J132" s="374"/>
    </row>
    <row r="133" spans="4:10">
      <c r="D133" s="374"/>
      <c r="E133" s="374"/>
      <c r="F133" s="374"/>
      <c r="G133" s="374"/>
      <c r="H133" s="374"/>
      <c r="I133" s="374"/>
      <c r="J133" s="374"/>
    </row>
    <row r="134" spans="4:10">
      <c r="D134" s="374"/>
      <c r="E134" s="374"/>
      <c r="F134" s="374"/>
      <c r="G134" s="374"/>
      <c r="H134" s="374"/>
      <c r="I134" s="374"/>
      <c r="J134" s="374"/>
    </row>
    <row r="135" spans="4:10">
      <c r="D135" s="374"/>
      <c r="E135" s="374"/>
      <c r="F135" s="374"/>
      <c r="G135" s="374"/>
      <c r="H135" s="374"/>
      <c r="I135" s="374"/>
      <c r="J135" s="374"/>
    </row>
    <row r="136" spans="4:10">
      <c r="D136" s="374"/>
      <c r="E136" s="374"/>
      <c r="F136" s="374"/>
      <c r="G136" s="374"/>
      <c r="H136" s="374"/>
      <c r="I136" s="374"/>
      <c r="J136" s="374"/>
    </row>
    <row r="137" spans="4:10">
      <c r="D137" s="374"/>
      <c r="E137" s="374"/>
      <c r="F137" s="374"/>
      <c r="G137" s="374"/>
      <c r="H137" s="374"/>
      <c r="I137" s="374"/>
      <c r="J137" s="374"/>
    </row>
    <row r="138" spans="4:10">
      <c r="D138" s="374"/>
      <c r="E138" s="374"/>
      <c r="F138" s="374"/>
      <c r="G138" s="374"/>
      <c r="H138" s="374"/>
      <c r="I138" s="374"/>
      <c r="J138" s="374"/>
    </row>
    <row r="139" spans="4:10">
      <c r="D139" s="374"/>
      <c r="E139" s="374"/>
      <c r="F139" s="374"/>
      <c r="G139" s="374"/>
      <c r="H139" s="374"/>
      <c r="I139" s="374"/>
      <c r="J139" s="374"/>
    </row>
  </sheetData>
  <mergeCells count="4">
    <mergeCell ref="D4:F4"/>
    <mergeCell ref="H4:J4"/>
    <mergeCell ref="E5:F5"/>
    <mergeCell ref="I5:J5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I19" sqref="I19"/>
    </sheetView>
  </sheetViews>
  <sheetFormatPr defaultColWidth="10.33203125" defaultRowHeight="13.2"/>
  <cols>
    <col min="1" max="1" width="34.6640625" style="359" customWidth="1"/>
    <col min="2" max="2" width="15.6640625" style="359" customWidth="1"/>
    <col min="3" max="3" width="18.6640625" style="359" customWidth="1"/>
    <col min="4" max="4" width="17.6640625" style="359" customWidth="1"/>
    <col min="5" max="5" width="14.6640625" style="359" hidden="1" customWidth="1"/>
    <col min="6" max="8" width="10.33203125" style="359" hidden="1" customWidth="1"/>
    <col min="9" max="16" width="0" style="359" hidden="1" customWidth="1"/>
    <col min="17" max="16384" width="10.33203125" style="359"/>
  </cols>
  <sheetData>
    <row r="1" spans="1:15" ht="20.100000000000001" customHeight="1">
      <c r="A1" s="1108" t="s">
        <v>532</v>
      </c>
      <c r="B1" s="1109"/>
      <c r="C1" s="398"/>
      <c r="D1" s="398"/>
    </row>
    <row r="2" spans="1:15" ht="20.100000000000001" customHeight="1">
      <c r="A2" s="1111" t="s">
        <v>531</v>
      </c>
      <c r="B2" s="1110"/>
      <c r="C2" s="383"/>
      <c r="D2" s="383"/>
    </row>
    <row r="3" spans="1:15" ht="20.100000000000001" customHeight="1">
      <c r="A3" s="397"/>
      <c r="B3" s="397"/>
      <c r="C3" s="397"/>
      <c r="D3" s="397"/>
    </row>
    <row r="4" spans="1:15" ht="20.100000000000001" customHeight="1">
      <c r="A4" s="397"/>
      <c r="B4" s="382"/>
      <c r="C4" s="397"/>
      <c r="D4" s="397"/>
    </row>
    <row r="5" spans="1:15" ht="27" customHeight="1">
      <c r="A5" s="396"/>
      <c r="B5" s="395" t="s">
        <v>639</v>
      </c>
      <c r="C5" s="394" t="s">
        <v>686</v>
      </c>
      <c r="D5" s="393" t="s">
        <v>687</v>
      </c>
    </row>
    <row r="6" spans="1:15" ht="13.5" customHeight="1">
      <c r="A6" s="392"/>
      <c r="B6" s="391"/>
      <c r="C6" s="391"/>
      <c r="D6" s="391"/>
    </row>
    <row r="7" spans="1:15" s="360" customFormat="1" ht="20.100000000000001" customHeight="1">
      <c r="A7" s="389" t="s">
        <v>530</v>
      </c>
      <c r="B7" s="390"/>
      <c r="C7" s="390"/>
      <c r="D7" s="357"/>
    </row>
    <row r="8" spans="1:15" ht="20.100000000000001" customHeight="1" thickBot="1">
      <c r="A8" s="387" t="s">
        <v>512</v>
      </c>
      <c r="B8" s="353">
        <v>165.88</v>
      </c>
      <c r="C8" s="353">
        <v>167.84999999999997</v>
      </c>
      <c r="D8" s="385">
        <f>C8/B8*100</f>
        <v>101.18760549795032</v>
      </c>
      <c r="F8" s="479"/>
      <c r="G8" s="478"/>
      <c r="H8" s="478"/>
      <c r="I8" s="479"/>
      <c r="J8" s="478"/>
      <c r="K8" s="478"/>
      <c r="L8" s="478"/>
      <c r="M8" s="479"/>
      <c r="N8" s="478"/>
      <c r="O8" s="478"/>
    </row>
    <row r="9" spans="1:15" ht="20.100000000000001" customHeight="1" thickBot="1">
      <c r="A9" s="387" t="s">
        <v>511</v>
      </c>
      <c r="B9" s="353">
        <v>647.5</v>
      </c>
      <c r="C9" s="353">
        <v>654.70000000000005</v>
      </c>
      <c r="D9" s="385">
        <f t="shared" ref="D9:D22" si="0">C9/B9*100</f>
        <v>101.11196911196912</v>
      </c>
      <c r="F9" s="479">
        <v>269.3</v>
      </c>
      <c r="G9" s="478">
        <v>88.8</v>
      </c>
      <c r="H9" s="478">
        <v>180.5</v>
      </c>
      <c r="I9" s="479">
        <v>233.6</v>
      </c>
      <c r="J9" s="478">
        <v>78.3</v>
      </c>
      <c r="K9" s="478">
        <v>155.30000000000001</v>
      </c>
      <c r="L9" s="478"/>
      <c r="M9" s="479">
        <v>86.7</v>
      </c>
      <c r="N9" s="478">
        <v>88.2</v>
      </c>
      <c r="O9" s="478">
        <v>86</v>
      </c>
    </row>
    <row r="10" spans="1:15" ht="20.100000000000001" customHeight="1" thickBot="1">
      <c r="A10" s="386" t="s">
        <v>510</v>
      </c>
      <c r="B10" s="353">
        <v>10740.869999999999</v>
      </c>
      <c r="C10" s="353">
        <v>10989.25</v>
      </c>
      <c r="D10" s="385">
        <f t="shared" si="0"/>
        <v>102.3124756188279</v>
      </c>
      <c r="F10" s="479">
        <v>666.4</v>
      </c>
      <c r="G10" s="478">
        <v>613.5</v>
      </c>
      <c r="H10" s="478">
        <v>692.4</v>
      </c>
      <c r="I10" s="479">
        <v>653.5</v>
      </c>
      <c r="J10" s="478">
        <v>606.6</v>
      </c>
      <c r="K10" s="478">
        <v>677.2</v>
      </c>
      <c r="L10" s="478"/>
      <c r="M10" s="479">
        <v>98.1</v>
      </c>
      <c r="N10" s="478">
        <v>98.9</v>
      </c>
      <c r="O10" s="478">
        <v>97.8</v>
      </c>
    </row>
    <row r="11" spans="1:15" s="360" customFormat="1" ht="20.100000000000001" customHeight="1" thickBot="1">
      <c r="A11" s="389" t="s">
        <v>503</v>
      </c>
      <c r="B11" s="353"/>
      <c r="C11" s="388"/>
      <c r="D11" s="385"/>
      <c r="F11" s="485">
        <v>17945.5</v>
      </c>
      <c r="G11" s="484">
        <v>5448.1</v>
      </c>
      <c r="H11" s="484">
        <v>12497.4</v>
      </c>
      <c r="I11" s="485">
        <v>15265.7</v>
      </c>
      <c r="J11" s="484">
        <v>4749.5</v>
      </c>
      <c r="K11" s="484">
        <v>10516.2</v>
      </c>
      <c r="L11" s="484"/>
      <c r="M11" s="479">
        <v>85.1</v>
      </c>
      <c r="N11" s="478">
        <v>87.2</v>
      </c>
      <c r="O11" s="478">
        <v>84.1</v>
      </c>
    </row>
    <row r="12" spans="1:15" ht="20.100000000000001" customHeight="1" thickBot="1">
      <c r="A12" s="387" t="s">
        <v>512</v>
      </c>
      <c r="B12" s="353">
        <v>36.849999999999994</v>
      </c>
      <c r="C12" s="353">
        <v>32.499999999999993</v>
      </c>
      <c r="D12" s="385">
        <f t="shared" si="0"/>
        <v>88.19538670284939</v>
      </c>
      <c r="F12" s="486"/>
      <c r="G12" s="486"/>
      <c r="H12" s="482"/>
      <c r="I12" s="486"/>
      <c r="J12" s="486"/>
      <c r="K12" s="482"/>
      <c r="L12" s="482"/>
      <c r="M12" s="479"/>
      <c r="N12" s="478"/>
      <c r="O12" s="478"/>
    </row>
    <row r="13" spans="1:15" ht="20.100000000000001" customHeight="1" thickBot="1">
      <c r="A13" s="387" t="s">
        <v>511</v>
      </c>
      <c r="B13" s="353">
        <v>16.100000000000001</v>
      </c>
      <c r="C13" s="353">
        <v>16</v>
      </c>
      <c r="D13" s="385">
        <f t="shared" si="0"/>
        <v>99.378881987577628</v>
      </c>
      <c r="F13" s="479">
        <v>17.399999999999999</v>
      </c>
      <c r="G13" s="478">
        <v>10.199999999999999</v>
      </c>
      <c r="H13" s="478">
        <v>7.2</v>
      </c>
      <c r="I13" s="479">
        <v>16.3</v>
      </c>
      <c r="J13" s="478">
        <v>10.1</v>
      </c>
      <c r="K13" s="478">
        <v>6.2</v>
      </c>
      <c r="L13" s="478"/>
      <c r="M13" s="479">
        <v>93.7</v>
      </c>
      <c r="N13" s="478">
        <v>99</v>
      </c>
      <c r="O13" s="478">
        <v>86.1</v>
      </c>
    </row>
    <row r="14" spans="1:15" ht="20.100000000000001" customHeight="1" thickBot="1">
      <c r="A14" s="386" t="s">
        <v>510</v>
      </c>
      <c r="B14" s="353">
        <v>59.180000000000007</v>
      </c>
      <c r="C14" s="353">
        <v>52.16</v>
      </c>
      <c r="D14" s="385">
        <f t="shared" si="0"/>
        <v>88.137884420412277</v>
      </c>
      <c r="F14" s="479">
        <v>22</v>
      </c>
      <c r="G14" s="478">
        <v>20.5</v>
      </c>
      <c r="H14" s="478">
        <v>24</v>
      </c>
      <c r="I14" s="479">
        <v>22.3</v>
      </c>
      <c r="J14" s="478">
        <v>20.8</v>
      </c>
      <c r="K14" s="478">
        <v>24.8</v>
      </c>
      <c r="L14" s="478"/>
      <c r="M14" s="481">
        <v>101.4</v>
      </c>
      <c r="N14" s="478">
        <v>101.5</v>
      </c>
      <c r="O14" s="478">
        <v>103.3</v>
      </c>
    </row>
    <row r="15" spans="1:15" s="360" customFormat="1" ht="20.100000000000001" customHeight="1" thickBot="1">
      <c r="A15" s="389" t="s">
        <v>688</v>
      </c>
      <c r="B15" s="353"/>
      <c r="D15" s="385"/>
      <c r="F15" s="479">
        <v>38.200000000000003</v>
      </c>
      <c r="G15" s="478">
        <v>20.9</v>
      </c>
      <c r="H15" s="478">
        <v>17.3</v>
      </c>
      <c r="I15" s="479">
        <v>36.4</v>
      </c>
      <c r="J15" s="478">
        <v>21</v>
      </c>
      <c r="K15" s="478">
        <v>15.4</v>
      </c>
      <c r="L15" s="478"/>
      <c r="M15" s="479">
        <v>95.3</v>
      </c>
      <c r="N15" s="478">
        <v>100.5</v>
      </c>
      <c r="O15" s="478">
        <v>89</v>
      </c>
    </row>
    <row r="16" spans="1:15" ht="20.100000000000001" customHeight="1" thickBot="1">
      <c r="A16" s="387" t="s">
        <v>512</v>
      </c>
      <c r="B16" s="353">
        <v>165.2</v>
      </c>
      <c r="C16" s="388">
        <v>159.16999999999999</v>
      </c>
      <c r="D16" s="385">
        <f t="shared" si="0"/>
        <v>96.349878934624698</v>
      </c>
      <c r="F16" s="479"/>
      <c r="G16" s="478"/>
      <c r="H16" s="478"/>
      <c r="I16" s="479"/>
      <c r="J16" s="478"/>
      <c r="K16" s="478"/>
      <c r="L16" s="478"/>
      <c r="M16" s="479"/>
      <c r="N16" s="478"/>
      <c r="O16" s="478"/>
    </row>
    <row r="17" spans="1:15" ht="20.100000000000001" customHeight="1" thickBot="1">
      <c r="A17" s="387" t="s">
        <v>511</v>
      </c>
      <c r="B17" s="353">
        <v>26.1</v>
      </c>
      <c r="C17" s="353">
        <v>25.7</v>
      </c>
      <c r="D17" s="385">
        <f t="shared" si="0"/>
        <v>98.467432950191551</v>
      </c>
      <c r="F17" s="479">
        <v>185.7</v>
      </c>
      <c r="G17" s="478">
        <v>119.9</v>
      </c>
      <c r="H17" s="478">
        <v>65.8</v>
      </c>
      <c r="I17" s="479">
        <v>176.8</v>
      </c>
      <c r="J17" s="478">
        <v>115.3</v>
      </c>
      <c r="K17" s="478">
        <v>61.5</v>
      </c>
      <c r="L17" s="478"/>
      <c r="M17" s="479">
        <v>95.2</v>
      </c>
      <c r="N17" s="478">
        <v>96.2</v>
      </c>
      <c r="O17" s="478">
        <v>93.5</v>
      </c>
    </row>
    <row r="18" spans="1:15" ht="20.100000000000001" customHeight="1" thickBot="1">
      <c r="A18" s="386" t="s">
        <v>510</v>
      </c>
      <c r="B18" s="353">
        <v>430.39000000000004</v>
      </c>
      <c r="C18" s="353">
        <v>409.62</v>
      </c>
      <c r="D18" s="385">
        <f t="shared" si="0"/>
        <v>95.174144380677987</v>
      </c>
      <c r="F18" s="479">
        <v>24.6</v>
      </c>
      <c r="G18" s="478">
        <v>23.8</v>
      </c>
      <c r="H18" s="478">
        <v>26.1</v>
      </c>
      <c r="I18" s="479">
        <v>24.8</v>
      </c>
      <c r="J18" s="478">
        <v>24.2</v>
      </c>
      <c r="K18" s="478">
        <v>26</v>
      </c>
      <c r="L18" s="478"/>
      <c r="M18" s="481">
        <v>100.8</v>
      </c>
      <c r="N18" s="480">
        <v>101.7</v>
      </c>
      <c r="O18" s="480">
        <v>99.6</v>
      </c>
    </row>
    <row r="19" spans="1:15" s="360" customFormat="1" ht="20.100000000000001" customHeight="1" thickBot="1">
      <c r="A19" s="389" t="s">
        <v>583</v>
      </c>
      <c r="B19" s="353"/>
      <c r="C19" s="388"/>
      <c r="D19" s="385"/>
      <c r="F19" s="479">
        <v>457.3</v>
      </c>
      <c r="G19" s="478">
        <v>285.39999999999998</v>
      </c>
      <c r="H19" s="478">
        <v>171.9</v>
      </c>
      <c r="I19" s="479">
        <v>438.8</v>
      </c>
      <c r="J19" s="478">
        <v>278.60000000000002</v>
      </c>
      <c r="K19" s="478">
        <v>160.19999999999999</v>
      </c>
      <c r="L19" s="478"/>
      <c r="M19" s="481">
        <v>96</v>
      </c>
      <c r="N19" s="480">
        <v>97.6</v>
      </c>
      <c r="O19" s="478">
        <v>93.2</v>
      </c>
    </row>
    <row r="20" spans="1:15" ht="20.100000000000001" customHeight="1" thickBot="1">
      <c r="A20" s="387" t="s">
        <v>512</v>
      </c>
      <c r="B20" s="353">
        <v>966.98</v>
      </c>
      <c r="C20" s="353">
        <v>988.67</v>
      </c>
      <c r="D20" s="385">
        <f t="shared" si="0"/>
        <v>102.24306604066267</v>
      </c>
      <c r="F20" s="479"/>
      <c r="G20" s="478"/>
      <c r="H20" s="478"/>
      <c r="I20" s="479"/>
      <c r="J20" s="478"/>
      <c r="K20" s="478"/>
      <c r="L20" s="478"/>
      <c r="M20" s="479"/>
      <c r="N20" s="478"/>
      <c r="O20" s="478"/>
    </row>
    <row r="21" spans="1:15" ht="20.100000000000001" customHeight="1" thickBot="1">
      <c r="A21" s="387" t="s">
        <v>511</v>
      </c>
      <c r="B21" s="353">
        <v>187.8</v>
      </c>
      <c r="C21" s="353">
        <v>188.9</v>
      </c>
      <c r="D21" s="385">
        <f t="shared" si="0"/>
        <v>100.58572949946752</v>
      </c>
      <c r="F21" s="479">
        <v>53.3</v>
      </c>
      <c r="G21" s="478">
        <v>44.5</v>
      </c>
      <c r="H21" s="478">
        <v>8.8000000000000007</v>
      </c>
      <c r="I21" s="479">
        <v>49.5</v>
      </c>
      <c r="J21" s="478">
        <v>41</v>
      </c>
      <c r="K21" s="478">
        <v>8.5</v>
      </c>
      <c r="L21" s="478"/>
      <c r="M21" s="479">
        <v>92.9</v>
      </c>
      <c r="N21" s="478">
        <v>92.1</v>
      </c>
      <c r="O21" s="478">
        <v>96.6</v>
      </c>
    </row>
    <row r="22" spans="1:15" ht="20.100000000000001" customHeight="1" thickBot="1">
      <c r="A22" s="386" t="s">
        <v>510</v>
      </c>
      <c r="B22" s="353">
        <v>18159.93</v>
      </c>
      <c r="C22" s="353">
        <v>18680.52</v>
      </c>
      <c r="D22" s="385">
        <f t="shared" si="0"/>
        <v>102.86669607206636</v>
      </c>
      <c r="F22" s="479">
        <v>15.2</v>
      </c>
      <c r="G22" s="478">
        <v>14.9</v>
      </c>
      <c r="H22" s="478">
        <v>16.7</v>
      </c>
      <c r="I22" s="479">
        <v>15.3</v>
      </c>
      <c r="J22" s="478">
        <v>15</v>
      </c>
      <c r="K22" s="478">
        <v>16.899999999999999</v>
      </c>
      <c r="L22" s="478"/>
      <c r="M22" s="481">
        <v>100.7</v>
      </c>
      <c r="N22" s="478">
        <v>100.7</v>
      </c>
      <c r="O22" s="480">
        <v>101.2</v>
      </c>
    </row>
    <row r="23" spans="1:15" s="360" customFormat="1" ht="20.100000000000001" customHeight="1" thickBot="1">
      <c r="A23" s="359"/>
      <c r="B23" s="377"/>
      <c r="C23" s="377"/>
      <c r="D23" s="377"/>
      <c r="F23" s="479">
        <v>80.8</v>
      </c>
      <c r="G23" s="478">
        <v>66.099999999999994</v>
      </c>
      <c r="H23" s="478">
        <v>14.7</v>
      </c>
      <c r="I23" s="479">
        <v>75.900000000000006</v>
      </c>
      <c r="J23" s="478">
        <v>61.5</v>
      </c>
      <c r="K23" s="478">
        <v>14.4</v>
      </c>
      <c r="L23" s="478"/>
      <c r="M23" s="479">
        <v>93.9</v>
      </c>
      <c r="N23" s="478">
        <v>93</v>
      </c>
      <c r="O23" s="478">
        <v>98</v>
      </c>
    </row>
    <row r="24" spans="1:15" ht="20.100000000000001" customHeight="1" thickBot="1">
      <c r="F24" s="479"/>
      <c r="G24" s="478"/>
      <c r="H24" s="478"/>
      <c r="I24" s="479"/>
      <c r="J24" s="478"/>
      <c r="K24" s="478"/>
      <c r="L24" s="478"/>
      <c r="M24" s="479"/>
      <c r="N24" s="478"/>
      <c r="O24" s="478"/>
    </row>
    <row r="25" spans="1:15" ht="20.100000000000001" customHeight="1" thickBot="1">
      <c r="F25" s="479">
        <v>29</v>
      </c>
      <c r="G25" s="478">
        <v>7.2</v>
      </c>
      <c r="H25" s="478">
        <v>21.8</v>
      </c>
      <c r="I25" s="479">
        <v>28.9</v>
      </c>
      <c r="J25" s="478">
        <v>6.5</v>
      </c>
      <c r="K25" s="478">
        <v>22.4</v>
      </c>
      <c r="L25" s="478"/>
      <c r="M25" s="479">
        <v>99.7</v>
      </c>
      <c r="N25" s="478">
        <v>90.3</v>
      </c>
      <c r="O25" s="478">
        <v>102.8</v>
      </c>
    </row>
    <row r="26" spans="1:15" ht="20.100000000000001" customHeight="1" thickBot="1">
      <c r="F26" s="479">
        <v>7.1</v>
      </c>
      <c r="G26" s="478">
        <v>4.2</v>
      </c>
      <c r="H26" s="478">
        <v>8.1</v>
      </c>
      <c r="I26" s="479">
        <v>8</v>
      </c>
      <c r="J26" s="478">
        <v>6.5</v>
      </c>
      <c r="K26" s="478">
        <v>8.4</v>
      </c>
      <c r="L26" s="478"/>
      <c r="M26" s="481">
        <v>112.7</v>
      </c>
      <c r="N26" s="480">
        <v>154.80000000000001</v>
      </c>
      <c r="O26" s="480">
        <v>103.7</v>
      </c>
    </row>
    <row r="27" spans="1:15" ht="20.100000000000001" customHeight="1" thickBot="1">
      <c r="F27" s="479">
        <v>20.6</v>
      </c>
      <c r="G27" s="478">
        <v>3</v>
      </c>
      <c r="H27" s="478">
        <v>17.600000000000001</v>
      </c>
      <c r="I27" s="479">
        <v>23.1</v>
      </c>
      <c r="J27" s="478">
        <v>4.2</v>
      </c>
      <c r="K27" s="478">
        <v>18.899999999999999</v>
      </c>
      <c r="L27" s="478"/>
      <c r="M27" s="479">
        <v>112.1</v>
      </c>
      <c r="N27" s="478">
        <v>140</v>
      </c>
      <c r="O27" s="478">
        <v>107.4</v>
      </c>
    </row>
    <row r="28" spans="1:15" ht="20.100000000000001" customHeight="1" thickBot="1">
      <c r="F28" s="479"/>
      <c r="G28" s="478"/>
      <c r="H28" s="478"/>
      <c r="I28" s="479"/>
      <c r="J28" s="478"/>
      <c r="K28" s="478"/>
      <c r="L28" s="478"/>
      <c r="M28" s="479"/>
      <c r="N28" s="478"/>
      <c r="O28" s="478"/>
    </row>
    <row r="29" spans="1:15" ht="20.100000000000001" customHeight="1" thickBot="1">
      <c r="F29" s="479">
        <v>961.8</v>
      </c>
      <c r="G29" s="478">
        <v>442.9</v>
      </c>
      <c r="H29" s="478">
        <v>518.9</v>
      </c>
      <c r="I29" s="479">
        <v>987.9</v>
      </c>
      <c r="J29" s="478">
        <v>456.4</v>
      </c>
      <c r="K29" s="478">
        <v>531.5</v>
      </c>
      <c r="L29" s="478"/>
      <c r="M29" s="479">
        <v>102.7</v>
      </c>
      <c r="N29" s="478">
        <v>103</v>
      </c>
      <c r="O29" s="478">
        <v>102.4</v>
      </c>
    </row>
    <row r="30" spans="1:15" ht="20.100000000000001" customHeight="1" thickBot="1">
      <c r="F30" s="479">
        <v>177.7</v>
      </c>
      <c r="G30" s="478">
        <v>163.30000000000001</v>
      </c>
      <c r="H30" s="478">
        <v>190.1</v>
      </c>
      <c r="I30" s="479">
        <v>181.7</v>
      </c>
      <c r="J30" s="478">
        <v>165.9</v>
      </c>
      <c r="K30" s="478">
        <v>195.3</v>
      </c>
      <c r="L30" s="478"/>
      <c r="M30" s="481">
        <v>102.3</v>
      </c>
      <c r="N30" s="478">
        <v>101.6</v>
      </c>
      <c r="O30" s="478">
        <v>102.7</v>
      </c>
    </row>
    <row r="31" spans="1:15" ht="20.100000000000001" customHeight="1" thickBot="1">
      <c r="F31" s="485">
        <v>17094.099999999999</v>
      </c>
      <c r="G31" s="484">
        <v>7231.9</v>
      </c>
      <c r="H31" s="484">
        <v>9862.2000000000007</v>
      </c>
      <c r="I31" s="485">
        <v>17949.400000000001</v>
      </c>
      <c r="J31" s="484">
        <v>7571.1</v>
      </c>
      <c r="K31" s="484">
        <v>10378.299999999999</v>
      </c>
      <c r="L31" s="484"/>
      <c r="M31" s="479">
        <v>105</v>
      </c>
      <c r="N31" s="478">
        <v>104.7</v>
      </c>
      <c r="O31" s="478">
        <v>105.2</v>
      </c>
    </row>
    <row r="32" spans="1:15" ht="20.100000000000001" customHeight="1" thickBot="1">
      <c r="F32" s="483"/>
      <c r="G32" s="482"/>
      <c r="H32" s="482"/>
      <c r="I32" s="483"/>
      <c r="J32" s="482"/>
      <c r="K32" s="482"/>
      <c r="L32" s="482"/>
      <c r="M32" s="479"/>
      <c r="N32" s="478"/>
      <c r="O32" s="478"/>
    </row>
    <row r="33" spans="6:15" ht="20.100000000000001" customHeight="1" thickBot="1">
      <c r="F33" s="479">
        <v>142.5</v>
      </c>
      <c r="G33" s="478">
        <v>36.799999999999997</v>
      </c>
      <c r="H33" s="478">
        <v>105.7</v>
      </c>
      <c r="I33" s="479">
        <v>137.19999999999999</v>
      </c>
      <c r="J33" s="478">
        <v>34.799999999999997</v>
      </c>
      <c r="K33" s="478">
        <v>102.4</v>
      </c>
      <c r="L33" s="478"/>
      <c r="M33" s="479">
        <v>96.3</v>
      </c>
      <c r="N33" s="478">
        <v>94.6</v>
      </c>
      <c r="O33" s="478">
        <v>96.9</v>
      </c>
    </row>
    <row r="34" spans="6:15" ht="20.100000000000001" customHeight="1" thickBot="1">
      <c r="F34" s="479">
        <v>11.1</v>
      </c>
      <c r="G34" s="478">
        <v>10.5</v>
      </c>
      <c r="H34" s="478">
        <v>11.3</v>
      </c>
      <c r="I34" s="479">
        <v>11.8</v>
      </c>
      <c r="J34" s="478">
        <v>11.1</v>
      </c>
      <c r="K34" s="478">
        <v>12</v>
      </c>
      <c r="L34" s="478"/>
      <c r="M34" s="481">
        <v>106.3</v>
      </c>
      <c r="N34" s="480">
        <v>105.7</v>
      </c>
      <c r="O34" s="480">
        <v>106.2</v>
      </c>
    </row>
    <row r="35" spans="6:15" ht="17.399999999999999" thickBot="1">
      <c r="F35" s="479">
        <v>158.4</v>
      </c>
      <c r="G35" s="478">
        <v>38.700000000000003</v>
      </c>
      <c r="H35" s="478">
        <v>119.7</v>
      </c>
      <c r="I35" s="479">
        <v>161.9</v>
      </c>
      <c r="J35" s="478">
        <v>38.700000000000003</v>
      </c>
      <c r="K35" s="478">
        <v>123.2</v>
      </c>
      <c r="L35" s="478"/>
      <c r="M35" s="479">
        <v>102.2</v>
      </c>
      <c r="N35" s="478">
        <v>100</v>
      </c>
      <c r="O35" s="478">
        <v>102.9</v>
      </c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19" sqref="I19"/>
    </sheetView>
  </sheetViews>
  <sheetFormatPr defaultColWidth="9.33203125" defaultRowHeight="13.2"/>
  <cols>
    <col min="1" max="1" width="34.6640625" style="399" customWidth="1"/>
    <col min="2" max="2" width="15.6640625" style="399" customWidth="1"/>
    <col min="3" max="3" width="18.6640625" style="399" customWidth="1"/>
    <col min="4" max="4" width="17.6640625" style="399" customWidth="1"/>
    <col min="5" max="5" width="5.33203125" style="399" hidden="1" customWidth="1"/>
    <col min="6" max="10" width="0" style="399" hidden="1" customWidth="1"/>
    <col min="11" max="16384" width="9.33203125" style="399"/>
  </cols>
  <sheetData>
    <row r="1" spans="1:9" ht="20.100000000000001" customHeight="1">
      <c r="A1" s="1108" t="s">
        <v>541</v>
      </c>
      <c r="B1" s="1109"/>
      <c r="C1" s="398"/>
      <c r="D1" s="398"/>
      <c r="E1" s="398"/>
    </row>
    <row r="2" spans="1:9" ht="20.100000000000001" customHeight="1">
      <c r="A2" s="1110"/>
      <c r="B2" s="1110"/>
      <c r="C2" s="383"/>
      <c r="D2" s="383"/>
    </row>
    <row r="3" spans="1:9" ht="20.100000000000001" customHeight="1">
      <c r="A3" s="376"/>
      <c r="B3" s="376"/>
      <c r="C3" s="421"/>
      <c r="D3" s="420"/>
    </row>
    <row r="4" spans="1:9" ht="31.5" customHeight="1">
      <c r="A4" s="369"/>
      <c r="B4" s="402" t="s">
        <v>639</v>
      </c>
      <c r="C4" s="402" t="s">
        <v>683</v>
      </c>
      <c r="D4" s="402" t="s">
        <v>684</v>
      </c>
      <c r="E4" s="408"/>
    </row>
    <row r="5" spans="1:9" ht="18" customHeight="1">
      <c r="A5" s="401"/>
      <c r="B5" s="419"/>
      <c r="C5" s="419"/>
      <c r="D5" s="419"/>
      <c r="E5" s="408"/>
    </row>
    <row r="6" spans="1:9" s="403" customFormat="1" ht="18" customHeight="1">
      <c r="A6" s="417" t="s">
        <v>540</v>
      </c>
      <c r="B6" s="418"/>
      <c r="C6" s="418"/>
      <c r="D6" s="417"/>
      <c r="E6" s="417"/>
      <c r="F6" s="412"/>
    </row>
    <row r="7" spans="1:9" ht="18" customHeight="1">
      <c r="A7" s="416" t="s">
        <v>685</v>
      </c>
      <c r="B7" s="409">
        <v>122.6</v>
      </c>
      <c r="C7" s="409">
        <v>123.7</v>
      </c>
      <c r="D7" s="400">
        <v>100.9</v>
      </c>
      <c r="E7" s="408">
        <v>100.9</v>
      </c>
      <c r="F7" s="399">
        <v>123001.25999999998</v>
      </c>
      <c r="G7" s="399">
        <v>122977.04</v>
      </c>
      <c r="H7" s="487">
        <f t="shared" ref="H7:H12" si="0">D7-100</f>
        <v>0.90000000000000568</v>
      </c>
    </row>
    <row r="8" spans="1:9" ht="18" customHeight="1">
      <c r="A8" s="416" t="s">
        <v>316</v>
      </c>
      <c r="B8" s="409">
        <v>710.6</v>
      </c>
      <c r="C8" s="409">
        <v>709.6</v>
      </c>
      <c r="D8" s="400">
        <v>99.9</v>
      </c>
      <c r="E8" s="408">
        <v>99.9</v>
      </c>
      <c r="F8" s="399">
        <v>680739.4800000001</v>
      </c>
      <c r="G8" s="399">
        <v>688394.46</v>
      </c>
      <c r="H8" s="487">
        <f t="shared" si="0"/>
        <v>-9.9999999999994316E-2</v>
      </c>
    </row>
    <row r="9" spans="1:9" ht="18" customHeight="1">
      <c r="A9" s="415" t="s">
        <v>305</v>
      </c>
      <c r="B9" s="409">
        <v>930.5</v>
      </c>
      <c r="C9" s="409">
        <v>929.5</v>
      </c>
      <c r="D9" s="400">
        <v>99.9</v>
      </c>
      <c r="E9" s="408">
        <v>99.9</v>
      </c>
      <c r="F9" s="399">
        <v>961782.32000000007</v>
      </c>
      <c r="G9" s="399">
        <v>947549.11999999988</v>
      </c>
      <c r="H9" s="488">
        <f t="shared" si="0"/>
        <v>-9.9999999999994316E-2</v>
      </c>
    </row>
    <row r="10" spans="1:9" ht="18" customHeight="1">
      <c r="A10" s="410" t="s">
        <v>535</v>
      </c>
      <c r="B10" s="409">
        <v>188.6</v>
      </c>
      <c r="C10" s="409">
        <v>193.7</v>
      </c>
      <c r="D10" s="400">
        <v>102.7</v>
      </c>
      <c r="E10" s="408">
        <v>102.7</v>
      </c>
      <c r="F10" s="399">
        <v>175304.06470000002</v>
      </c>
      <c r="G10" s="399">
        <v>177618.25999999998</v>
      </c>
      <c r="H10" s="487">
        <f t="shared" si="0"/>
        <v>2.7000000000000028</v>
      </c>
    </row>
    <row r="11" spans="1:9" ht="18" customHeight="1">
      <c r="A11" s="410" t="s">
        <v>534</v>
      </c>
      <c r="B11" s="409">
        <v>125.4</v>
      </c>
      <c r="C11" s="409">
        <v>119.9</v>
      </c>
      <c r="D11" s="400">
        <v>95.6</v>
      </c>
      <c r="E11" s="408">
        <v>95.6</v>
      </c>
      <c r="F11" s="399">
        <v>147505.59</v>
      </c>
      <c r="G11" s="399">
        <v>137736.71729729729</v>
      </c>
      <c r="H11" s="488">
        <f t="shared" si="0"/>
        <v>-4.4000000000000057</v>
      </c>
      <c r="I11" s="399">
        <f>137.7/147.5*100-100</f>
        <v>-6.6440677966101731</v>
      </c>
    </row>
    <row r="12" spans="1:9" ht="18" customHeight="1">
      <c r="A12" s="410" t="s">
        <v>533</v>
      </c>
      <c r="B12" s="409">
        <v>314.3</v>
      </c>
      <c r="C12" s="409">
        <v>311.60000000000002</v>
      </c>
      <c r="D12" s="400">
        <v>99.1</v>
      </c>
      <c r="E12" s="408">
        <v>99.1</v>
      </c>
      <c r="F12" s="399">
        <v>299490.96999999997</v>
      </c>
      <c r="G12" s="399">
        <v>297211.97000000003</v>
      </c>
      <c r="H12" s="487">
        <f t="shared" si="0"/>
        <v>-0.90000000000000568</v>
      </c>
    </row>
    <row r="13" spans="1:9" ht="18" customHeight="1">
      <c r="A13" s="401"/>
      <c r="B13" s="636"/>
      <c r="C13" s="636"/>
      <c r="D13" s="400"/>
      <c r="E13" s="408"/>
    </row>
    <row r="14" spans="1:9" s="403" customFormat="1" ht="18" customHeight="1">
      <c r="A14" s="414" t="s">
        <v>539</v>
      </c>
      <c r="B14" s="636"/>
      <c r="C14" s="636"/>
      <c r="D14" s="400"/>
      <c r="E14" s="413"/>
      <c r="F14" s="412"/>
    </row>
    <row r="15" spans="1:9" ht="18" customHeight="1">
      <c r="A15" s="410" t="s">
        <v>538</v>
      </c>
      <c r="B15" s="411">
        <v>1072.9000000000001</v>
      </c>
      <c r="C15" s="411">
        <v>1109.8</v>
      </c>
      <c r="D15" s="400">
        <f>C15/B15*100</f>
        <v>103.43927672662876</v>
      </c>
      <c r="E15" s="408">
        <v>103.4</v>
      </c>
      <c r="F15" s="399">
        <v>994215.19706300006</v>
      </c>
      <c r="G15" s="399">
        <v>1019878.2281152381</v>
      </c>
    </row>
    <row r="16" spans="1:9" ht="18" customHeight="1">
      <c r="A16" s="410" t="s">
        <v>537</v>
      </c>
      <c r="B16" s="411">
        <v>1845</v>
      </c>
      <c r="C16" s="411">
        <v>1896.8</v>
      </c>
      <c r="D16" s="400">
        <f t="shared" ref="D16:D20" si="1">C16/B16*100</f>
        <v>102.80758807588074</v>
      </c>
      <c r="E16" s="408">
        <v>102.8</v>
      </c>
      <c r="F16" s="399">
        <v>1616306.5043200001</v>
      </c>
      <c r="G16" s="399">
        <v>1656939.9415331231</v>
      </c>
    </row>
    <row r="17" spans="1:7" ht="18" customHeight="1">
      <c r="A17" s="410" t="s">
        <v>536</v>
      </c>
      <c r="B17" s="411">
        <v>1271.9000000000001</v>
      </c>
      <c r="C17" s="411">
        <v>1291.5</v>
      </c>
      <c r="D17" s="400">
        <f t="shared" si="1"/>
        <v>101.54100165107319</v>
      </c>
      <c r="E17" s="408">
        <v>101.5</v>
      </c>
      <c r="F17" s="399">
        <v>1137703.77112064</v>
      </c>
      <c r="G17" s="399">
        <v>1177096.4520700001</v>
      </c>
    </row>
    <row r="18" spans="1:7" ht="18" customHeight="1">
      <c r="A18" s="410" t="s">
        <v>535</v>
      </c>
      <c r="B18" s="411">
        <v>1866.2</v>
      </c>
      <c r="C18" s="411">
        <v>1934.4</v>
      </c>
      <c r="D18" s="400">
        <f t="shared" si="1"/>
        <v>103.65448504983389</v>
      </c>
      <c r="E18" s="408">
        <v>103.7</v>
      </c>
      <c r="F18" s="399">
        <v>1570556.7273650172</v>
      </c>
      <c r="G18" s="399">
        <v>1642630.8494026554</v>
      </c>
    </row>
    <row r="19" spans="1:7" ht="18" customHeight="1">
      <c r="A19" s="410" t="s">
        <v>534</v>
      </c>
      <c r="B19" s="411">
        <v>275.7</v>
      </c>
      <c r="C19" s="411">
        <v>269.89999999999998</v>
      </c>
      <c r="D19" s="400">
        <f t="shared" si="1"/>
        <v>97.896264055132391</v>
      </c>
      <c r="E19" s="408">
        <v>97.9</v>
      </c>
      <c r="F19" s="399">
        <v>262738.72452918033</v>
      </c>
      <c r="G19" s="399">
        <v>263601.34443</v>
      </c>
    </row>
    <row r="20" spans="1:7" ht="18" customHeight="1">
      <c r="A20" s="410" t="s">
        <v>533</v>
      </c>
      <c r="B20" s="411">
        <v>399.3</v>
      </c>
      <c r="C20" s="411">
        <v>335.5</v>
      </c>
      <c r="D20" s="400">
        <f t="shared" si="1"/>
        <v>84.022038567493112</v>
      </c>
      <c r="E20" s="408">
        <v>84</v>
      </c>
      <c r="F20" s="399">
        <v>266423.45783235657</v>
      </c>
      <c r="G20" s="399">
        <v>286314.93185208266</v>
      </c>
    </row>
    <row r="21" spans="1:7" ht="18" customHeight="1">
      <c r="A21" s="407"/>
      <c r="B21" s="406"/>
      <c r="C21" s="406"/>
      <c r="D21" s="405"/>
      <c r="E21" s="404"/>
    </row>
    <row r="22" spans="1:7" ht="30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I19" sqref="I19"/>
    </sheetView>
  </sheetViews>
  <sheetFormatPr defaultRowHeight="14.4"/>
  <cols>
    <col min="1" max="1" width="41" customWidth="1"/>
    <col min="2" max="4" width="7.6640625" customWidth="1"/>
    <col min="5" max="6" width="7.44140625" customWidth="1"/>
    <col min="7" max="7" width="8.33203125" customWidth="1"/>
  </cols>
  <sheetData>
    <row r="1" spans="1:7" ht="20.100000000000001" customHeight="1">
      <c r="A1" s="1106" t="s">
        <v>585</v>
      </c>
      <c r="B1" s="1107"/>
    </row>
    <row r="2" spans="1:7" ht="20.100000000000001" customHeight="1">
      <c r="A2" s="1107"/>
      <c r="B2" s="1107"/>
    </row>
    <row r="3" spans="1:7" s="422" customFormat="1" ht="16.2" customHeight="1">
      <c r="A3" s="426"/>
      <c r="B3" s="634" t="s">
        <v>599</v>
      </c>
      <c r="C3" s="634" t="s">
        <v>329</v>
      </c>
      <c r="D3" s="634" t="s">
        <v>329</v>
      </c>
      <c r="E3" s="1126" t="s">
        <v>293</v>
      </c>
      <c r="F3" s="1126"/>
      <c r="G3" s="634" t="s">
        <v>118</v>
      </c>
    </row>
    <row r="4" spans="1:7" s="422" customFormat="1" ht="16.2" customHeight="1">
      <c r="A4" s="425"/>
      <c r="B4" s="635" t="s">
        <v>544</v>
      </c>
      <c r="C4" s="635" t="s">
        <v>543</v>
      </c>
      <c r="D4" s="635" t="s">
        <v>543</v>
      </c>
      <c r="E4" s="1127" t="s">
        <v>62</v>
      </c>
      <c r="F4" s="1127"/>
      <c r="G4" s="635">
        <v>2022</v>
      </c>
    </row>
    <row r="5" spans="1:7" s="422" customFormat="1" ht="16.2" customHeight="1">
      <c r="A5" s="424"/>
      <c r="B5" s="635" t="s">
        <v>111</v>
      </c>
      <c r="C5" s="635" t="s">
        <v>542</v>
      </c>
      <c r="D5" s="635" t="s">
        <v>60</v>
      </c>
      <c r="E5" s="116" t="s">
        <v>113</v>
      </c>
      <c r="F5" s="116" t="s">
        <v>114</v>
      </c>
      <c r="G5" s="635" t="s">
        <v>4</v>
      </c>
    </row>
    <row r="6" spans="1:7" s="422" customFormat="1" ht="16.2" customHeight="1">
      <c r="A6" s="423"/>
      <c r="B6" s="635" t="s">
        <v>60</v>
      </c>
      <c r="C6" s="635" t="s">
        <v>60</v>
      </c>
      <c r="D6" s="635">
        <v>2022</v>
      </c>
      <c r="E6" s="116" t="s">
        <v>60</v>
      </c>
      <c r="F6" s="116" t="s">
        <v>60</v>
      </c>
      <c r="G6" s="635" t="s">
        <v>60</v>
      </c>
    </row>
    <row r="7" spans="1:7" s="422" customFormat="1" ht="16.2" customHeight="1">
      <c r="A7" s="392"/>
      <c r="B7" s="40">
        <v>2022</v>
      </c>
      <c r="C7" s="40">
        <v>2022</v>
      </c>
      <c r="D7" s="40"/>
      <c r="E7" s="40">
        <v>2022</v>
      </c>
      <c r="F7" s="40">
        <v>2022</v>
      </c>
      <c r="G7" s="40" t="s">
        <v>682</v>
      </c>
    </row>
    <row r="8" spans="1:7" s="422" customFormat="1" ht="20.100000000000001" customHeight="1"/>
    <row r="9" spans="1:7" s="422" customFormat="1" ht="22.2" customHeight="1">
      <c r="A9" s="501" t="s">
        <v>600</v>
      </c>
    </row>
    <row r="10" spans="1:7" s="422" customFormat="1" ht="22.2" customHeight="1">
      <c r="A10" s="502" t="s">
        <v>601</v>
      </c>
      <c r="B10" s="505">
        <v>26.210000000000004</v>
      </c>
      <c r="C10" s="505">
        <v>34.6</v>
      </c>
      <c r="D10" s="506">
        <v>122.84</v>
      </c>
      <c r="E10" s="507">
        <v>102.11</v>
      </c>
      <c r="F10" s="507">
        <v>100.38</v>
      </c>
      <c r="G10" s="507">
        <v>101.62</v>
      </c>
    </row>
    <row r="11" spans="1:7" s="422" customFormat="1" ht="22.2" customHeight="1">
      <c r="A11" s="502" t="s">
        <v>602</v>
      </c>
      <c r="B11" s="505">
        <v>107.76000000000002</v>
      </c>
      <c r="C11" s="505">
        <v>125.36000000000001</v>
      </c>
      <c r="D11" s="505">
        <v>474.30000000000007</v>
      </c>
      <c r="E11" s="508">
        <v>104.15</v>
      </c>
      <c r="F11" s="508">
        <v>101.73</v>
      </c>
      <c r="G11" s="508">
        <v>103.5</v>
      </c>
    </row>
    <row r="12" spans="1:7" s="422" customFormat="1" ht="22.2" customHeight="1">
      <c r="A12" s="503" t="s">
        <v>603</v>
      </c>
      <c r="B12" s="505">
        <v>1116.3699999999999</v>
      </c>
      <c r="C12" s="505">
        <v>1194.3699999999999</v>
      </c>
      <c r="D12" s="505">
        <v>4427.0499999999993</v>
      </c>
      <c r="E12" s="508">
        <v>105.79</v>
      </c>
      <c r="F12" s="508">
        <v>106.22</v>
      </c>
      <c r="G12" s="508">
        <v>105.9</v>
      </c>
    </row>
    <row r="13" spans="1:7" s="422" customFormat="1" ht="22.2" customHeight="1">
      <c r="A13" s="502" t="s">
        <v>604</v>
      </c>
      <c r="B13" s="505">
        <v>486.36000000000007</v>
      </c>
      <c r="C13" s="505">
        <v>561.36000000000013</v>
      </c>
      <c r="D13" s="505">
        <v>2028.4100000000003</v>
      </c>
      <c r="E13" s="508">
        <v>104.81</v>
      </c>
      <c r="F13" s="508">
        <v>103.73</v>
      </c>
      <c r="G13" s="508">
        <v>104.51</v>
      </c>
    </row>
    <row r="14" spans="1:7" s="422" customFormat="1" ht="22.2" customHeight="1">
      <c r="A14" s="501" t="s">
        <v>605</v>
      </c>
      <c r="B14" s="509"/>
      <c r="C14" s="509"/>
      <c r="D14" s="509"/>
      <c r="E14" s="510"/>
      <c r="F14" s="510"/>
      <c r="G14" s="510"/>
    </row>
    <row r="15" spans="1:7" ht="20.100000000000001" customHeight="1">
      <c r="A15" s="504" t="s">
        <v>606</v>
      </c>
      <c r="B15" s="505">
        <v>4613.9699999999993</v>
      </c>
      <c r="C15" s="505">
        <v>4855.9699999999993</v>
      </c>
      <c r="D15" s="505">
        <v>18297.05</v>
      </c>
      <c r="E15" s="508">
        <v>104.65</v>
      </c>
      <c r="F15" s="508">
        <v>103.61</v>
      </c>
      <c r="G15" s="508">
        <v>104.37</v>
      </c>
    </row>
    <row r="16" spans="1:7" ht="20.100000000000001" customHeight="1">
      <c r="A16" s="504" t="s">
        <v>607</v>
      </c>
      <c r="B16" s="505">
        <v>314.383465</v>
      </c>
      <c r="C16" s="505">
        <v>345.383465</v>
      </c>
      <c r="D16" s="505">
        <v>1277.51693</v>
      </c>
      <c r="E16" s="508">
        <v>110.29</v>
      </c>
      <c r="F16" s="508">
        <v>109.93</v>
      </c>
      <c r="G16" s="508">
        <v>110.2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</sheetData>
  <mergeCells count="2">
    <mergeCell ref="E3:F3"/>
    <mergeCell ref="E4:F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I19" sqref="I19"/>
    </sheetView>
  </sheetViews>
  <sheetFormatPr defaultColWidth="9.33203125" defaultRowHeight="15"/>
  <cols>
    <col min="1" max="1" width="41" style="399" customWidth="1"/>
    <col min="2" max="7" width="7.6640625" style="427" customWidth="1"/>
    <col min="8" max="16384" width="9.33203125" style="399"/>
  </cols>
  <sheetData>
    <row r="1" spans="1:7" ht="20.100000000000001" customHeight="1">
      <c r="A1" s="1103" t="s">
        <v>586</v>
      </c>
      <c r="B1" s="1104"/>
      <c r="C1" s="637"/>
      <c r="D1" s="638"/>
      <c r="E1" s="638"/>
      <c r="F1" s="638"/>
      <c r="G1" s="638"/>
    </row>
    <row r="2" spans="1:7" ht="15" customHeight="1">
      <c r="A2" s="1105"/>
      <c r="B2" s="1104"/>
      <c r="C2" s="637"/>
      <c r="D2" s="638"/>
      <c r="E2" s="638"/>
      <c r="F2" s="638"/>
      <c r="G2" s="638"/>
    </row>
    <row r="3" spans="1:7" ht="15" customHeight="1">
      <c r="A3" s="639"/>
      <c r="B3" s="640"/>
      <c r="C3" s="640"/>
      <c r="D3" s="638"/>
      <c r="E3" s="638"/>
      <c r="F3" s="638"/>
      <c r="G3" s="641"/>
    </row>
    <row r="4" spans="1:7" ht="16.2" customHeight="1">
      <c r="A4" s="426"/>
      <c r="B4" s="634" t="s">
        <v>599</v>
      </c>
      <c r="C4" s="634" t="s">
        <v>329</v>
      </c>
      <c r="D4" s="634" t="s">
        <v>329</v>
      </c>
      <c r="E4" s="1126" t="s">
        <v>293</v>
      </c>
      <c r="F4" s="1126"/>
      <c r="G4" s="634" t="s">
        <v>118</v>
      </c>
    </row>
    <row r="5" spans="1:7" ht="16.2" customHeight="1">
      <c r="A5" s="642"/>
      <c r="B5" s="635" t="s">
        <v>544</v>
      </c>
      <c r="C5" s="635" t="s">
        <v>543</v>
      </c>
      <c r="D5" s="635" t="s">
        <v>543</v>
      </c>
      <c r="E5" s="1127" t="s">
        <v>62</v>
      </c>
      <c r="F5" s="1127"/>
      <c r="G5" s="635">
        <v>2022</v>
      </c>
    </row>
    <row r="6" spans="1:7" ht="16.2" customHeight="1">
      <c r="A6" s="643"/>
      <c r="B6" s="635" t="s">
        <v>111</v>
      </c>
      <c r="C6" s="635" t="s">
        <v>542</v>
      </c>
      <c r="D6" s="635" t="s">
        <v>60</v>
      </c>
      <c r="E6" s="116" t="s">
        <v>113</v>
      </c>
      <c r="F6" s="116" t="s">
        <v>114</v>
      </c>
      <c r="G6" s="635" t="s">
        <v>4</v>
      </c>
    </row>
    <row r="7" spans="1:7" ht="16.2" customHeight="1">
      <c r="A7" s="644"/>
      <c r="B7" s="635" t="s">
        <v>60</v>
      </c>
      <c r="C7" s="635" t="s">
        <v>60</v>
      </c>
      <c r="D7" s="635">
        <v>2022</v>
      </c>
      <c r="E7" s="116" t="s">
        <v>60</v>
      </c>
      <c r="F7" s="116" t="s">
        <v>60</v>
      </c>
      <c r="G7" s="635" t="s">
        <v>60</v>
      </c>
    </row>
    <row r="8" spans="1:7" ht="23.25" customHeight="1">
      <c r="A8" s="645"/>
      <c r="B8" s="40">
        <v>2022</v>
      </c>
      <c r="C8" s="40">
        <v>2022</v>
      </c>
      <c r="D8" s="40"/>
      <c r="E8" s="40">
        <v>2022</v>
      </c>
      <c r="F8" s="40">
        <v>2022</v>
      </c>
      <c r="G8" s="40" t="s">
        <v>682</v>
      </c>
    </row>
    <row r="9" spans="1:7" ht="20.100000000000001" customHeight="1">
      <c r="A9" s="639"/>
      <c r="B9" s="640"/>
      <c r="C9" s="640"/>
      <c r="D9" s="638"/>
      <c r="E9" s="638"/>
      <c r="F9" s="638"/>
      <c r="G9" s="641"/>
    </row>
    <row r="10" spans="1:7" ht="20.100000000000001" customHeight="1">
      <c r="A10" s="638" t="s">
        <v>556</v>
      </c>
      <c r="B10" s="1021">
        <v>72.767799999999994</v>
      </c>
      <c r="C10" s="1021">
        <v>107.40967632000002</v>
      </c>
      <c r="D10" s="1021">
        <v>300.07747632000002</v>
      </c>
      <c r="E10" s="1021">
        <v>107.18</v>
      </c>
      <c r="F10" s="1021">
        <v>100.86</v>
      </c>
      <c r="G10" s="487">
        <v>103.4</v>
      </c>
    </row>
    <row r="11" spans="1:7" ht="20.100000000000001" customHeight="1">
      <c r="A11" s="645" t="s">
        <v>555</v>
      </c>
      <c r="B11" s="1021">
        <v>23.479999999999997</v>
      </c>
      <c r="C11" s="1021">
        <v>30.74008433752789</v>
      </c>
      <c r="D11" s="1021">
        <v>101.18008433752789</v>
      </c>
      <c r="E11" s="1021">
        <v>104.09</v>
      </c>
      <c r="F11" s="1021">
        <v>105.12</v>
      </c>
      <c r="G11" s="487">
        <v>105.29</v>
      </c>
    </row>
    <row r="12" spans="1:7" ht="20.100000000000001" customHeight="1">
      <c r="A12" s="645" t="s">
        <v>554</v>
      </c>
      <c r="B12" s="1021">
        <v>5254.7211744499</v>
      </c>
      <c r="C12" s="1021">
        <v>5955.8006111001996</v>
      </c>
      <c r="D12" s="1021">
        <v>19698.751785550099</v>
      </c>
      <c r="E12" s="1021">
        <v>107.41</v>
      </c>
      <c r="F12" s="1021">
        <v>108.91</v>
      </c>
      <c r="G12" s="487">
        <v>107.2</v>
      </c>
    </row>
    <row r="13" spans="1:7" ht="20.100000000000001" customHeight="1">
      <c r="A13" s="645" t="s">
        <v>553</v>
      </c>
      <c r="B13" s="1021">
        <v>4.3559326545822667</v>
      </c>
      <c r="C13" s="1021">
        <v>4.7333515597495612</v>
      </c>
      <c r="D13" s="1021">
        <v>18.619284214331827</v>
      </c>
      <c r="E13" s="1021">
        <v>100.11</v>
      </c>
      <c r="F13" s="1021">
        <v>99.05</v>
      </c>
      <c r="G13" s="487">
        <v>100.1</v>
      </c>
    </row>
    <row r="14" spans="1:7" ht="20.100000000000001" customHeight="1">
      <c r="A14" s="638" t="s">
        <v>552</v>
      </c>
      <c r="B14" s="1021">
        <v>276.44914000000017</v>
      </c>
      <c r="C14" s="1021">
        <v>234.02789999999993</v>
      </c>
      <c r="D14" s="1021">
        <v>1121.8970400000001</v>
      </c>
      <c r="E14" s="1021">
        <v>22.91</v>
      </c>
      <c r="F14" s="1021">
        <v>93.33</v>
      </c>
      <c r="G14" s="487">
        <v>43.13</v>
      </c>
    </row>
    <row r="15" spans="1:7" ht="20.100000000000001" customHeight="1">
      <c r="A15" s="647" t="s">
        <v>551</v>
      </c>
      <c r="B15" s="1021">
        <v>1.3839999999999959</v>
      </c>
      <c r="C15" s="1021">
        <v>16.84040000000001</v>
      </c>
      <c r="D15" s="1021">
        <v>41.354400000000005</v>
      </c>
      <c r="E15" s="1021">
        <v>0.15</v>
      </c>
      <c r="F15" s="1021">
        <v>43.24</v>
      </c>
      <c r="G15" s="487">
        <v>2.74</v>
      </c>
    </row>
    <row r="16" spans="1:7" ht="20.100000000000001" customHeight="1">
      <c r="A16" s="647" t="s">
        <v>550</v>
      </c>
      <c r="B16" s="1021">
        <v>275.06514000000016</v>
      </c>
      <c r="C16" s="1021">
        <v>217.1875</v>
      </c>
      <c r="D16" s="1021">
        <v>1080.5426400000001</v>
      </c>
      <c r="E16" s="1021">
        <v>104.34</v>
      </c>
      <c r="F16" s="1021">
        <v>102.54</v>
      </c>
      <c r="G16" s="487">
        <v>99.18</v>
      </c>
    </row>
    <row r="17" spans="1:11" ht="20.100000000000001" customHeight="1">
      <c r="A17" s="645"/>
      <c r="B17" s="646"/>
      <c r="C17" s="646"/>
      <c r="D17" s="646"/>
      <c r="E17" s="646"/>
      <c r="F17" s="646"/>
      <c r="G17" s="646"/>
    </row>
    <row r="18" spans="1:11" ht="20.100000000000001" customHeight="1">
      <c r="A18" s="645"/>
      <c r="B18" s="648"/>
      <c r="C18" s="648"/>
      <c r="D18" s="648"/>
      <c r="E18" s="648"/>
      <c r="F18" s="648"/>
      <c r="G18" s="649"/>
    </row>
    <row r="19" spans="1:11" ht="20.100000000000001" customHeight="1">
      <c r="A19" s="1103" t="s">
        <v>587</v>
      </c>
      <c r="B19" s="648"/>
      <c r="C19" s="648"/>
      <c r="D19" s="648"/>
      <c r="E19" s="648"/>
      <c r="F19" s="648"/>
      <c r="G19" s="648"/>
    </row>
    <row r="20" spans="1:11" ht="15" customHeight="1">
      <c r="A20" s="397"/>
      <c r="B20" s="637"/>
      <c r="C20" s="637"/>
      <c r="D20" s="638"/>
      <c r="E20" s="638"/>
      <c r="F20" s="638"/>
      <c r="G20" s="638"/>
    </row>
    <row r="21" spans="1:11" s="429" customFormat="1" ht="15" customHeight="1">
      <c r="A21" s="371"/>
      <c r="B21" s="650"/>
      <c r="C21" s="650"/>
      <c r="D21" s="650"/>
      <c r="E21" s="651"/>
      <c r="G21" s="651" t="s">
        <v>65</v>
      </c>
      <c r="I21" s="431"/>
    </row>
    <row r="22" spans="1:11" s="432" customFormat="1" ht="18" customHeight="1">
      <c r="A22" s="426"/>
      <c r="B22" s="634" t="s">
        <v>599</v>
      </c>
      <c r="C22" s="634" t="s">
        <v>329</v>
      </c>
      <c r="D22" s="634" t="s">
        <v>329</v>
      </c>
      <c r="E22" s="1126" t="s">
        <v>293</v>
      </c>
      <c r="F22" s="1126"/>
      <c r="G22" s="634" t="s">
        <v>118</v>
      </c>
      <c r="I22" s="433"/>
    </row>
    <row r="23" spans="1:11" s="432" customFormat="1" ht="18" customHeight="1">
      <c r="A23" s="642"/>
      <c r="B23" s="635" t="s">
        <v>544</v>
      </c>
      <c r="C23" s="635" t="s">
        <v>543</v>
      </c>
      <c r="D23" s="635" t="s">
        <v>543</v>
      </c>
      <c r="E23" s="1127" t="s">
        <v>62</v>
      </c>
      <c r="F23" s="1127"/>
      <c r="G23" s="635">
        <v>2022</v>
      </c>
      <c r="I23" s="433"/>
    </row>
    <row r="24" spans="1:11" s="429" customFormat="1" ht="18" customHeight="1">
      <c r="A24" s="643"/>
      <c r="B24" s="635" t="s">
        <v>111</v>
      </c>
      <c r="C24" s="635" t="s">
        <v>542</v>
      </c>
      <c r="D24" s="635" t="s">
        <v>60</v>
      </c>
      <c r="E24" s="116" t="s">
        <v>113</v>
      </c>
      <c r="F24" s="116" t="s">
        <v>114</v>
      </c>
      <c r="G24" s="635" t="s">
        <v>4</v>
      </c>
      <c r="I24" s="431"/>
    </row>
    <row r="25" spans="1:11" s="429" customFormat="1" ht="20.100000000000001" customHeight="1">
      <c r="A25" s="644"/>
      <c r="B25" s="635" t="s">
        <v>60</v>
      </c>
      <c r="C25" s="635" t="s">
        <v>60</v>
      </c>
      <c r="D25" s="635">
        <v>2022</v>
      </c>
      <c r="E25" s="116" t="s">
        <v>60</v>
      </c>
      <c r="F25" s="116" t="s">
        <v>60</v>
      </c>
      <c r="G25" s="635" t="s">
        <v>60</v>
      </c>
      <c r="I25" s="431"/>
    </row>
    <row r="26" spans="1:11" s="429" customFormat="1" ht="26.25" customHeight="1">
      <c r="A26" s="645"/>
      <c r="B26" s="40">
        <v>2022</v>
      </c>
      <c r="C26" s="40">
        <v>2022</v>
      </c>
      <c r="D26" s="40"/>
      <c r="E26" s="40">
        <v>2022</v>
      </c>
      <c r="F26" s="40">
        <v>2022</v>
      </c>
      <c r="G26" s="40" t="s">
        <v>682</v>
      </c>
      <c r="I26" s="431"/>
    </row>
    <row r="27" spans="1:11" s="429" customFormat="1" ht="20.100000000000001" customHeight="1">
      <c r="A27" s="652"/>
      <c r="B27" s="116"/>
      <c r="C27" s="116"/>
      <c r="D27" s="116"/>
      <c r="E27" s="116"/>
      <c r="F27" s="116"/>
      <c r="G27" s="116"/>
      <c r="I27" s="431"/>
    </row>
    <row r="28" spans="1:11" s="429" customFormat="1" ht="18" customHeight="1">
      <c r="A28" s="653" t="s">
        <v>353</v>
      </c>
      <c r="B28" s="654">
        <v>2403</v>
      </c>
      <c r="C28" s="654">
        <v>2426.5</v>
      </c>
      <c r="D28" s="654">
        <v>9026.2999999999993</v>
      </c>
      <c r="E28" s="654">
        <v>102.71864580661709</v>
      </c>
      <c r="F28" s="654">
        <v>102.82215348107965</v>
      </c>
      <c r="G28" s="763">
        <v>102.65791688465301</v>
      </c>
      <c r="I28" s="431"/>
    </row>
    <row r="29" spans="1:11" s="429" customFormat="1" ht="18" customHeight="1">
      <c r="A29" s="655" t="s">
        <v>547</v>
      </c>
      <c r="B29" s="656">
        <v>1703.8</v>
      </c>
      <c r="C29" s="656">
        <v>1735.6999999999998</v>
      </c>
      <c r="D29" s="656">
        <v>6483.9</v>
      </c>
      <c r="E29" s="656">
        <v>102.04228304485837</v>
      </c>
      <c r="F29" s="656">
        <v>102.88068282852223</v>
      </c>
      <c r="G29" s="763">
        <v>102.10544549777958</v>
      </c>
      <c r="I29" s="430"/>
      <c r="J29" s="430"/>
      <c r="K29" s="430"/>
    </row>
    <row r="30" spans="1:11" s="429" customFormat="1" ht="18" customHeight="1">
      <c r="A30" s="655" t="s">
        <v>546</v>
      </c>
      <c r="B30" s="656">
        <v>366.6</v>
      </c>
      <c r="C30" s="656">
        <v>346.9</v>
      </c>
      <c r="D30" s="656">
        <v>1233.5</v>
      </c>
      <c r="E30" s="656">
        <v>107.9505300353357</v>
      </c>
      <c r="F30" s="656">
        <v>103.3671036948748</v>
      </c>
      <c r="G30" s="763">
        <v>107.22357440890124</v>
      </c>
      <c r="I30" s="430"/>
      <c r="J30" s="430"/>
      <c r="K30" s="430"/>
    </row>
    <row r="31" spans="1:11" s="429" customFormat="1" ht="18" customHeight="1">
      <c r="A31" s="655" t="s">
        <v>545</v>
      </c>
      <c r="B31" s="656">
        <v>332.59999999999997</v>
      </c>
      <c r="C31" s="656">
        <v>343.89999999999986</v>
      </c>
      <c r="D31" s="656">
        <v>1308.8999999999999</v>
      </c>
      <c r="E31" s="656">
        <v>100.75734625870948</v>
      </c>
      <c r="F31" s="656">
        <v>101.98695136417561</v>
      </c>
      <c r="G31" s="763">
        <v>101.30804953560373</v>
      </c>
      <c r="I31" s="430"/>
      <c r="J31" s="430"/>
      <c r="K31" s="430"/>
    </row>
    <row r="32" spans="1:11" s="429" customFormat="1" ht="18" customHeight="1">
      <c r="A32" s="657" t="s">
        <v>549</v>
      </c>
      <c r="B32" s="654">
        <f>B28-B36</f>
        <v>1340.7</v>
      </c>
      <c r="C32" s="654">
        <f t="shared" ref="C32:D32" si="0">C28-C36</f>
        <v>1555.3</v>
      </c>
      <c r="D32" s="654">
        <f t="shared" si="0"/>
        <v>5163.6999999999989</v>
      </c>
      <c r="E32" s="654">
        <v>106.69266274072893</v>
      </c>
      <c r="F32" s="654">
        <v>104.48773933490085</v>
      </c>
      <c r="G32" s="654">
        <v>106.30584263186064</v>
      </c>
      <c r="I32" s="430"/>
      <c r="J32" s="430"/>
      <c r="K32" s="430"/>
    </row>
    <row r="33" spans="1:11" s="429" customFormat="1" ht="18" customHeight="1">
      <c r="A33" s="655" t="s">
        <v>547</v>
      </c>
      <c r="B33" s="764">
        <f t="shared" ref="B33:D35" si="1">B29-B37</f>
        <v>859.8</v>
      </c>
      <c r="C33" s="764">
        <f t="shared" si="1"/>
        <v>1081.6999999999998</v>
      </c>
      <c r="D33" s="764">
        <f t="shared" si="1"/>
        <v>3494.2999999999997</v>
      </c>
      <c r="E33" s="656">
        <v>106.08266502159161</v>
      </c>
      <c r="F33" s="656">
        <v>104.63339137163858</v>
      </c>
      <c r="G33" s="656">
        <v>105.82694812077892</v>
      </c>
      <c r="I33" s="430"/>
      <c r="J33" s="430"/>
      <c r="K33" s="430"/>
    </row>
    <row r="34" spans="1:11" s="429" customFormat="1" ht="18" customHeight="1">
      <c r="A34" s="655" t="s">
        <v>546</v>
      </c>
      <c r="B34" s="764">
        <f t="shared" si="1"/>
        <v>329.3</v>
      </c>
      <c r="C34" s="764">
        <f t="shared" si="1"/>
        <v>302.89999999999998</v>
      </c>
      <c r="D34" s="764">
        <f t="shared" si="1"/>
        <v>1080.5999999999999</v>
      </c>
      <c r="E34" s="656">
        <v>109.07585293143427</v>
      </c>
      <c r="F34" s="656">
        <v>103.83956119300646</v>
      </c>
      <c r="G34" s="656">
        <v>108.46130683529056</v>
      </c>
      <c r="I34" s="430"/>
      <c r="J34" s="430"/>
      <c r="K34" s="430"/>
    </row>
    <row r="35" spans="1:11" s="429" customFormat="1" ht="18" customHeight="1">
      <c r="A35" s="655" t="s">
        <v>545</v>
      </c>
      <c r="B35" s="764">
        <f t="shared" si="1"/>
        <v>151.6</v>
      </c>
      <c r="C35" s="764">
        <f t="shared" si="1"/>
        <v>170.69999999999982</v>
      </c>
      <c r="D35" s="764">
        <f t="shared" si="1"/>
        <v>588.79999999999984</v>
      </c>
      <c r="E35" s="656">
        <v>105.13176144244083</v>
      </c>
      <c r="F35" s="656">
        <v>104.72392638036798</v>
      </c>
      <c r="G35" s="656">
        <v>105.2932761087267</v>
      </c>
      <c r="I35" s="430"/>
      <c r="J35" s="430"/>
      <c r="K35" s="430"/>
    </row>
    <row r="36" spans="1:11" s="429" customFormat="1" ht="18" customHeight="1">
      <c r="A36" s="657" t="s">
        <v>548</v>
      </c>
      <c r="B36" s="654">
        <v>1062.3</v>
      </c>
      <c r="C36" s="654">
        <v>871.2</v>
      </c>
      <c r="D36" s="654">
        <v>3862.6</v>
      </c>
      <c r="E36" s="654">
        <v>98.106760251200583</v>
      </c>
      <c r="F36" s="654">
        <v>99.977048427817309</v>
      </c>
      <c r="G36" s="654">
        <v>98.155112827810527</v>
      </c>
      <c r="I36" s="430"/>
      <c r="J36" s="430"/>
      <c r="K36" s="430"/>
    </row>
    <row r="37" spans="1:11" s="429" customFormat="1" ht="18" customHeight="1">
      <c r="A37" s="655" t="s">
        <v>547</v>
      </c>
      <c r="B37" s="656">
        <v>844</v>
      </c>
      <c r="C37" s="656">
        <v>654</v>
      </c>
      <c r="D37" s="656">
        <v>2989.6</v>
      </c>
      <c r="E37" s="656">
        <v>98.230912476722537</v>
      </c>
      <c r="F37" s="656">
        <v>100.10714832389405</v>
      </c>
      <c r="G37" s="656">
        <v>98.074336515434823</v>
      </c>
      <c r="I37" s="430"/>
      <c r="J37" s="430"/>
      <c r="K37" s="430"/>
    </row>
    <row r="38" spans="1:11" s="429" customFormat="1" ht="18" customHeight="1">
      <c r="A38" s="655" t="s">
        <v>546</v>
      </c>
      <c r="B38" s="656">
        <v>37.299999999999997</v>
      </c>
      <c r="C38" s="656">
        <v>43.999999999999986</v>
      </c>
      <c r="D38" s="656">
        <v>152.89999999999998</v>
      </c>
      <c r="E38" s="656">
        <v>98.938992042440304</v>
      </c>
      <c r="F38" s="656">
        <v>100.22779043280181</v>
      </c>
      <c r="G38" s="656">
        <v>99.221284879948087</v>
      </c>
      <c r="I38" s="430"/>
      <c r="J38" s="430"/>
      <c r="K38" s="430"/>
    </row>
    <row r="39" spans="1:11" s="429" customFormat="1" ht="18" customHeight="1">
      <c r="A39" s="655" t="s">
        <v>545</v>
      </c>
      <c r="B39" s="656">
        <v>180.99999999999997</v>
      </c>
      <c r="C39" s="656">
        <v>173.20000000000005</v>
      </c>
      <c r="D39" s="656">
        <v>720.1</v>
      </c>
      <c r="E39" s="656">
        <v>97.364174287251188</v>
      </c>
      <c r="F39" s="656">
        <v>99.42594718714129</v>
      </c>
      <c r="G39" s="656">
        <v>98.266921397379932</v>
      </c>
      <c r="I39" s="430"/>
      <c r="J39" s="430"/>
      <c r="K39" s="430"/>
    </row>
    <row r="40" spans="1:11">
      <c r="A40" s="428"/>
    </row>
  </sheetData>
  <mergeCells count="4">
    <mergeCell ref="E4:F4"/>
    <mergeCell ref="E5:F5"/>
    <mergeCell ref="E22:F22"/>
    <mergeCell ref="E23:F23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7"/>
  <sheetViews>
    <sheetView topLeftCell="A31" workbookViewId="0">
      <selection activeCell="I19" sqref="I19"/>
    </sheetView>
  </sheetViews>
  <sheetFormatPr defaultColWidth="14.6640625" defaultRowHeight="16.5" customHeight="1"/>
  <cols>
    <col min="1" max="1" width="47.33203125" style="1" customWidth="1"/>
    <col min="2" max="2" width="10.6640625" style="1" customWidth="1"/>
    <col min="3" max="4" width="9.6640625" style="1" customWidth="1"/>
    <col min="5" max="5" width="10.33203125" style="1" customWidth="1"/>
    <col min="6" max="16384" width="14.6640625" style="1"/>
  </cols>
  <sheetData>
    <row r="1" spans="1:113" ht="18" customHeight="1">
      <c r="A1" s="1128" t="s">
        <v>711</v>
      </c>
      <c r="B1" s="1128"/>
      <c r="C1" s="1128"/>
      <c r="D1" s="1128"/>
      <c r="E1" s="1128"/>
    </row>
    <row r="2" spans="1:113" ht="15" customHeight="1">
      <c r="A2" s="1101"/>
      <c r="B2" s="1102"/>
      <c r="C2" s="2"/>
      <c r="D2" s="2"/>
      <c r="E2" s="3" t="s">
        <v>0</v>
      </c>
    </row>
    <row r="3" spans="1:113" s="7" customFormat="1" ht="15" customHeight="1">
      <c r="A3" s="4"/>
      <c r="B3" s="5" t="s">
        <v>1</v>
      </c>
      <c r="C3" s="5" t="s">
        <v>2</v>
      </c>
      <c r="D3" s="5" t="s">
        <v>3</v>
      </c>
      <c r="E3" s="6" t="s">
        <v>693</v>
      </c>
    </row>
    <row r="4" spans="1:113" s="7" customFormat="1" ht="15" customHeight="1">
      <c r="A4" s="8"/>
      <c r="B4" s="6" t="s">
        <v>692</v>
      </c>
      <c r="C4" s="6" t="s">
        <v>692</v>
      </c>
      <c r="D4" s="6" t="s">
        <v>692</v>
      </c>
      <c r="E4" s="6" t="s">
        <v>4</v>
      </c>
    </row>
    <row r="5" spans="1:113" s="7" customFormat="1" ht="15" customHeight="1">
      <c r="A5" s="8"/>
      <c r="B5" s="6" t="s">
        <v>4</v>
      </c>
      <c r="C5" s="6" t="s">
        <v>4</v>
      </c>
      <c r="D5" s="6" t="s">
        <v>4</v>
      </c>
      <c r="E5" s="6" t="s">
        <v>640</v>
      </c>
    </row>
    <row r="6" spans="1:113" s="7" customFormat="1" ht="15" customHeight="1">
      <c r="A6" s="8"/>
      <c r="B6" s="6" t="s">
        <v>5</v>
      </c>
      <c r="C6" s="6" t="s">
        <v>6</v>
      </c>
      <c r="D6" s="6" t="s">
        <v>5</v>
      </c>
      <c r="E6" s="6"/>
    </row>
    <row r="7" spans="1:113" s="7" customFormat="1" ht="15" customHeight="1">
      <c r="A7" s="8"/>
      <c r="B7" s="9" t="s">
        <v>7</v>
      </c>
      <c r="C7" s="9" t="s">
        <v>8</v>
      </c>
      <c r="D7" s="9" t="s">
        <v>7</v>
      </c>
      <c r="E7" s="9"/>
    </row>
    <row r="8" spans="1:113" s="7" customFormat="1" ht="6" customHeight="1">
      <c r="A8" s="8"/>
      <c r="B8" s="6"/>
      <c r="C8" s="6"/>
      <c r="D8" s="6"/>
      <c r="E8" s="6"/>
    </row>
    <row r="9" spans="1:113" s="11" customFormat="1" ht="15.6" customHeight="1">
      <c r="A9" s="10" t="s">
        <v>9</v>
      </c>
      <c r="B9" s="511">
        <v>103.46</v>
      </c>
      <c r="C9" s="523">
        <v>98.99</v>
      </c>
      <c r="D9" s="523">
        <v>100.19</v>
      </c>
      <c r="E9" s="512">
        <v>107.76</v>
      </c>
      <c r="F9" s="703"/>
      <c r="G9" s="703"/>
      <c r="H9" s="703"/>
    </row>
    <row r="10" spans="1:113" s="14" customFormat="1" ht="15" customHeight="1">
      <c r="A10" s="12" t="s">
        <v>10</v>
      </c>
      <c r="B10" s="511">
        <v>116.75</v>
      </c>
      <c r="C10" s="524">
        <v>98.48</v>
      </c>
      <c r="D10" s="524">
        <v>94.94</v>
      </c>
      <c r="E10" s="513">
        <v>105.45</v>
      </c>
      <c r="F10" s="703"/>
      <c r="G10" s="703"/>
      <c r="H10" s="70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</row>
    <row r="11" spans="1:113" ht="15" customHeight="1">
      <c r="A11" s="15" t="s">
        <v>11</v>
      </c>
      <c r="B11" s="514">
        <v>95.03</v>
      </c>
      <c r="C11" s="525">
        <v>90.43</v>
      </c>
      <c r="D11" s="525">
        <v>92.88</v>
      </c>
      <c r="E11" s="515">
        <v>104.68</v>
      </c>
      <c r="F11" s="703"/>
      <c r="G11" s="703"/>
      <c r="H11" s="703"/>
    </row>
    <row r="12" spans="1:113" ht="15" customHeight="1">
      <c r="A12" s="15" t="s">
        <v>12</v>
      </c>
      <c r="B12" s="514">
        <v>132.87</v>
      </c>
      <c r="C12" s="525">
        <v>103.31</v>
      </c>
      <c r="D12" s="525">
        <v>93.42</v>
      </c>
      <c r="E12" s="515">
        <v>103.56</v>
      </c>
      <c r="F12" s="703"/>
      <c r="G12" s="703"/>
      <c r="H12" s="703"/>
    </row>
    <row r="13" spans="1:113" ht="15" customHeight="1">
      <c r="A13" s="15" t="s">
        <v>13</v>
      </c>
      <c r="B13" s="514">
        <v>100.9</v>
      </c>
      <c r="C13" s="525">
        <v>83.89</v>
      </c>
      <c r="D13" s="525">
        <v>144.04</v>
      </c>
      <c r="E13" s="515">
        <v>109.22</v>
      </c>
      <c r="F13" s="703"/>
      <c r="G13" s="703"/>
      <c r="H13" s="703"/>
    </row>
    <row r="14" spans="1:113" s="17" customFormat="1" ht="15" customHeight="1">
      <c r="A14" s="15" t="s">
        <v>14</v>
      </c>
      <c r="B14" s="514">
        <v>99.76</v>
      </c>
      <c r="C14" s="525">
        <v>101.99</v>
      </c>
      <c r="D14" s="525">
        <v>97.48</v>
      </c>
      <c r="E14" s="515">
        <v>100.33</v>
      </c>
      <c r="F14" s="703"/>
      <c r="G14" s="703"/>
      <c r="H14" s="703"/>
    </row>
    <row r="15" spans="1:113" s="17" customFormat="1" ht="15" customHeight="1">
      <c r="A15" s="15" t="s">
        <v>15</v>
      </c>
      <c r="B15" s="514">
        <v>141.28</v>
      </c>
      <c r="C15" s="525">
        <v>82.06</v>
      </c>
      <c r="D15" s="525">
        <v>111.92</v>
      </c>
      <c r="E15" s="515">
        <v>148.79</v>
      </c>
      <c r="F15" s="703"/>
      <c r="G15" s="703"/>
      <c r="H15" s="703"/>
    </row>
    <row r="16" spans="1:113" ht="15" customHeight="1">
      <c r="A16" s="18" t="s">
        <v>16</v>
      </c>
      <c r="B16" s="516">
        <v>102.32</v>
      </c>
      <c r="C16" s="524">
        <v>99</v>
      </c>
      <c r="D16" s="524">
        <v>100.56</v>
      </c>
      <c r="E16" s="513">
        <v>108.04</v>
      </c>
      <c r="F16" s="703"/>
      <c r="G16" s="703"/>
      <c r="H16" s="703"/>
    </row>
    <row r="17" spans="1:113" ht="15" customHeight="1">
      <c r="A17" s="15" t="s">
        <v>17</v>
      </c>
      <c r="B17" s="517">
        <v>107.07</v>
      </c>
      <c r="C17" s="525">
        <v>103.76</v>
      </c>
      <c r="D17" s="525">
        <v>105.79</v>
      </c>
      <c r="E17" s="515">
        <v>108.8</v>
      </c>
      <c r="F17" s="703"/>
      <c r="G17" s="703"/>
      <c r="H17" s="703"/>
    </row>
    <row r="18" spans="1:113" ht="15" customHeight="1">
      <c r="A18" s="15" t="s">
        <v>18</v>
      </c>
      <c r="B18" s="517">
        <v>122.13</v>
      </c>
      <c r="C18" s="525">
        <v>105.12</v>
      </c>
      <c r="D18" s="525">
        <v>142.08000000000001</v>
      </c>
      <c r="E18" s="515">
        <v>132.30000000000001</v>
      </c>
      <c r="F18" s="703"/>
      <c r="G18" s="703"/>
      <c r="H18" s="703"/>
    </row>
    <row r="19" spans="1:113" ht="15" customHeight="1">
      <c r="A19" s="15" t="s">
        <v>19</v>
      </c>
      <c r="B19" s="517">
        <v>102.17</v>
      </c>
      <c r="C19" s="525">
        <v>103.23</v>
      </c>
      <c r="D19" s="525">
        <v>105.88</v>
      </c>
      <c r="E19" s="515">
        <v>108.59</v>
      </c>
      <c r="F19" s="703"/>
      <c r="G19" s="703"/>
      <c r="H19" s="703"/>
    </row>
    <row r="20" spans="1:113" ht="15" customHeight="1">
      <c r="A20" s="15" t="s">
        <v>20</v>
      </c>
      <c r="B20" s="517">
        <v>105.33</v>
      </c>
      <c r="C20" s="525">
        <v>105.57</v>
      </c>
      <c r="D20" s="525">
        <v>98.18</v>
      </c>
      <c r="E20" s="515">
        <v>103.42</v>
      </c>
      <c r="F20" s="703"/>
      <c r="G20" s="703"/>
      <c r="H20" s="703"/>
    </row>
    <row r="21" spans="1:113" ht="15" customHeight="1">
      <c r="A21" s="15" t="s">
        <v>21</v>
      </c>
      <c r="B21" s="517">
        <v>104.22</v>
      </c>
      <c r="C21" s="525">
        <v>99.25</v>
      </c>
      <c r="D21" s="525">
        <v>97.57</v>
      </c>
      <c r="E21" s="515">
        <v>114.76</v>
      </c>
      <c r="F21" s="703"/>
      <c r="G21" s="703"/>
      <c r="H21" s="703"/>
    </row>
    <row r="22" spans="1:113" ht="15" customHeight="1">
      <c r="A22" s="15" t="s">
        <v>22</v>
      </c>
      <c r="B22" s="517">
        <v>106.72</v>
      </c>
      <c r="C22" s="525">
        <v>100.69</v>
      </c>
      <c r="D22" s="525">
        <v>106.96</v>
      </c>
      <c r="E22" s="515">
        <v>115.58</v>
      </c>
      <c r="F22" s="703"/>
      <c r="G22" s="703"/>
      <c r="H22" s="703"/>
    </row>
    <row r="23" spans="1:113" ht="37.950000000000003" customHeight="1">
      <c r="A23" s="15" t="s">
        <v>23</v>
      </c>
      <c r="B23" s="517">
        <v>117.26</v>
      </c>
      <c r="C23" s="1118">
        <v>99.14</v>
      </c>
      <c r="D23" s="1118">
        <v>112.96</v>
      </c>
      <c r="E23" s="522">
        <v>117.15</v>
      </c>
      <c r="F23" s="703"/>
      <c r="G23" s="703"/>
      <c r="H23" s="703"/>
    </row>
    <row r="24" spans="1:113" ht="15" customHeight="1">
      <c r="A24" s="15" t="s">
        <v>24</v>
      </c>
      <c r="B24" s="517">
        <v>109.15</v>
      </c>
      <c r="C24" s="525">
        <v>101.01</v>
      </c>
      <c r="D24" s="525">
        <v>105.5</v>
      </c>
      <c r="E24" s="515">
        <v>110.04</v>
      </c>
      <c r="F24" s="703"/>
      <c r="G24" s="703"/>
      <c r="H24" s="703"/>
    </row>
    <row r="25" spans="1:113" ht="15" customHeight="1">
      <c r="A25" s="15" t="s">
        <v>25</v>
      </c>
      <c r="B25" s="517">
        <v>92.55</v>
      </c>
      <c r="C25" s="525">
        <v>104.03</v>
      </c>
      <c r="D25" s="525">
        <v>95.16</v>
      </c>
      <c r="E25" s="515">
        <v>103.87</v>
      </c>
      <c r="F25" s="703"/>
      <c r="G25" s="703"/>
      <c r="H25" s="703"/>
    </row>
    <row r="26" spans="1:113" ht="15" customHeight="1">
      <c r="A26" s="15" t="s">
        <v>26</v>
      </c>
      <c r="B26" s="517">
        <v>129.93</v>
      </c>
      <c r="C26" s="525">
        <v>102.99</v>
      </c>
      <c r="D26" s="525">
        <v>111.73</v>
      </c>
      <c r="E26" s="515">
        <v>109.2</v>
      </c>
      <c r="F26" s="703"/>
      <c r="G26" s="703"/>
      <c r="H26" s="703"/>
    </row>
    <row r="27" spans="1:113" ht="15" customHeight="1">
      <c r="A27" s="15" t="s">
        <v>27</v>
      </c>
      <c r="B27" s="517">
        <v>95.55</v>
      </c>
      <c r="C27" s="525">
        <v>101.8</v>
      </c>
      <c r="D27" s="525">
        <v>99.47</v>
      </c>
      <c r="E27" s="515">
        <v>103.65</v>
      </c>
      <c r="F27" s="703"/>
      <c r="G27" s="703"/>
      <c r="H27" s="703"/>
    </row>
    <row r="28" spans="1:113" ht="15" customHeight="1">
      <c r="A28" s="15" t="s">
        <v>28</v>
      </c>
      <c r="B28" s="517">
        <v>127.72</v>
      </c>
      <c r="C28" s="525">
        <v>101.16</v>
      </c>
      <c r="D28" s="525">
        <v>121.26</v>
      </c>
      <c r="E28" s="515">
        <v>119.19</v>
      </c>
      <c r="F28" s="703"/>
      <c r="G28" s="703"/>
      <c r="H28" s="703"/>
    </row>
    <row r="29" spans="1:113" s="19" customFormat="1" ht="15" customHeight="1">
      <c r="A29" s="15" t="s">
        <v>29</v>
      </c>
      <c r="B29" s="517">
        <v>83.36</v>
      </c>
      <c r="C29" s="525">
        <v>103.02</v>
      </c>
      <c r="D29" s="525">
        <v>89.81</v>
      </c>
      <c r="E29" s="515">
        <v>93.44</v>
      </c>
      <c r="F29" s="703"/>
      <c r="G29" s="703"/>
      <c r="H29" s="70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</row>
    <row r="30" spans="1:113" ht="15" customHeight="1">
      <c r="A30" s="15" t="s">
        <v>30</v>
      </c>
      <c r="B30" s="517">
        <v>102.98</v>
      </c>
      <c r="C30" s="525">
        <v>105.45</v>
      </c>
      <c r="D30" s="525">
        <v>105.24</v>
      </c>
      <c r="E30" s="515">
        <v>105.88</v>
      </c>
      <c r="F30" s="703"/>
      <c r="G30" s="703"/>
      <c r="H30" s="703"/>
    </row>
    <row r="31" spans="1:113" ht="15" customHeight="1">
      <c r="A31" s="15" t="s">
        <v>31</v>
      </c>
      <c r="B31" s="517">
        <v>95.18</v>
      </c>
      <c r="C31" s="525">
        <v>93.65</v>
      </c>
      <c r="D31" s="525">
        <v>94.94</v>
      </c>
      <c r="E31" s="515">
        <v>97.45</v>
      </c>
      <c r="F31" s="703"/>
      <c r="G31" s="703"/>
      <c r="H31" s="703"/>
    </row>
    <row r="32" spans="1:113" ht="25.2" customHeight="1">
      <c r="A32" s="15" t="s">
        <v>32</v>
      </c>
      <c r="B32" s="517">
        <v>98.85</v>
      </c>
      <c r="C32" s="525">
        <v>103.94</v>
      </c>
      <c r="D32" s="525">
        <v>99.23</v>
      </c>
      <c r="E32" s="515">
        <v>106.92</v>
      </c>
      <c r="F32" s="703"/>
      <c r="G32" s="703"/>
      <c r="H32" s="703"/>
    </row>
    <row r="33" spans="1:8" ht="25.2" customHeight="1">
      <c r="A33" s="15" t="s">
        <v>33</v>
      </c>
      <c r="B33" s="517">
        <v>105.94</v>
      </c>
      <c r="C33" s="525">
        <v>94.94</v>
      </c>
      <c r="D33" s="525">
        <v>98.07</v>
      </c>
      <c r="E33" s="515">
        <v>107.57</v>
      </c>
      <c r="F33" s="703"/>
      <c r="G33" s="703"/>
      <c r="H33" s="703"/>
    </row>
    <row r="34" spans="1:8" ht="14.7" customHeight="1">
      <c r="A34" s="15" t="s">
        <v>34</v>
      </c>
      <c r="B34" s="517">
        <v>86.12</v>
      </c>
      <c r="C34" s="525">
        <v>93.8</v>
      </c>
      <c r="D34" s="525">
        <v>85.5</v>
      </c>
      <c r="E34" s="515">
        <v>107.46</v>
      </c>
      <c r="F34" s="703"/>
      <c r="G34" s="703"/>
      <c r="H34" s="703"/>
    </row>
    <row r="35" spans="1:8" ht="14.7" customHeight="1">
      <c r="A35" s="15" t="s">
        <v>35</v>
      </c>
      <c r="B35" s="517">
        <v>124.5</v>
      </c>
      <c r="C35" s="525">
        <v>118.47</v>
      </c>
      <c r="D35" s="525">
        <v>142.34</v>
      </c>
      <c r="E35" s="515">
        <v>119.08</v>
      </c>
      <c r="F35" s="703"/>
      <c r="G35" s="703"/>
      <c r="H35" s="703"/>
    </row>
    <row r="36" spans="1:8" ht="14.7" customHeight="1">
      <c r="A36" s="15" t="s">
        <v>36</v>
      </c>
      <c r="B36" s="517">
        <v>114.61</v>
      </c>
      <c r="C36" s="525">
        <v>98.97</v>
      </c>
      <c r="D36" s="525">
        <v>110.69</v>
      </c>
      <c r="E36" s="515">
        <v>107.3</v>
      </c>
      <c r="F36" s="703"/>
      <c r="G36" s="703"/>
      <c r="H36" s="703"/>
    </row>
    <row r="37" spans="1:8" ht="14.7" customHeight="1">
      <c r="A37" s="15" t="s">
        <v>37</v>
      </c>
      <c r="B37" s="517">
        <v>128.6</v>
      </c>
      <c r="C37" s="525">
        <v>99.21</v>
      </c>
      <c r="D37" s="525">
        <v>107.8</v>
      </c>
      <c r="E37" s="515">
        <v>112.26</v>
      </c>
      <c r="F37" s="703"/>
      <c r="G37" s="703"/>
      <c r="H37" s="703"/>
    </row>
    <row r="38" spans="1:8" ht="14.7" customHeight="1">
      <c r="A38" s="15" t="s">
        <v>38</v>
      </c>
      <c r="B38" s="517">
        <v>87.88</v>
      </c>
      <c r="C38" s="525">
        <v>102.2</v>
      </c>
      <c r="D38" s="525">
        <v>84.72</v>
      </c>
      <c r="E38" s="515">
        <v>100.57</v>
      </c>
      <c r="F38" s="703"/>
      <c r="G38" s="703"/>
      <c r="H38" s="703"/>
    </row>
    <row r="39" spans="1:8" ht="14.7" customHeight="1">
      <c r="A39" s="15" t="s">
        <v>39</v>
      </c>
      <c r="B39" s="517">
        <v>97.89</v>
      </c>
      <c r="C39" s="525">
        <v>103.96</v>
      </c>
      <c r="D39" s="525">
        <v>112.02</v>
      </c>
      <c r="E39" s="515">
        <v>114.26</v>
      </c>
      <c r="F39" s="703"/>
      <c r="G39" s="703"/>
      <c r="H39" s="703"/>
    </row>
    <row r="40" spans="1:8" ht="14.7" customHeight="1">
      <c r="A40" s="15" t="s">
        <v>40</v>
      </c>
      <c r="B40" s="517">
        <v>125.56</v>
      </c>
      <c r="C40" s="525">
        <v>108.14</v>
      </c>
      <c r="D40" s="525">
        <v>97.8</v>
      </c>
      <c r="E40" s="515">
        <v>106.59</v>
      </c>
      <c r="F40" s="703"/>
      <c r="G40" s="703"/>
      <c r="H40" s="703"/>
    </row>
    <row r="41" spans="1:8" s="17" customFormat="1" ht="27" customHeight="1">
      <c r="A41" s="518" t="s">
        <v>608</v>
      </c>
      <c r="B41" s="519">
        <v>102.68</v>
      </c>
      <c r="C41" s="519">
        <v>99.42</v>
      </c>
      <c r="D41" s="519">
        <v>101.31</v>
      </c>
      <c r="E41" s="520">
        <v>107.02</v>
      </c>
      <c r="F41" s="703"/>
      <c r="G41" s="703"/>
      <c r="H41" s="703"/>
    </row>
    <row r="42" spans="1:8" s="17" customFormat="1" ht="27" customHeight="1">
      <c r="A42" s="518" t="s">
        <v>609</v>
      </c>
      <c r="B42" s="519">
        <v>106.96</v>
      </c>
      <c r="C42" s="519">
        <v>98.9</v>
      </c>
      <c r="D42" s="519">
        <v>105.52</v>
      </c>
      <c r="E42" s="520">
        <v>106.43</v>
      </c>
      <c r="F42" s="703"/>
      <c r="G42" s="703"/>
      <c r="H42" s="703"/>
    </row>
    <row r="43" spans="1:8" s="17" customFormat="1" ht="14.7" customHeight="1">
      <c r="A43" s="15" t="s">
        <v>42</v>
      </c>
      <c r="B43" s="517">
        <v>105.26</v>
      </c>
      <c r="C43" s="525">
        <v>99.65</v>
      </c>
      <c r="D43" s="525">
        <v>106.38</v>
      </c>
      <c r="E43" s="515">
        <v>104.35</v>
      </c>
      <c r="F43" s="703"/>
      <c r="G43" s="703"/>
      <c r="H43" s="703"/>
    </row>
    <row r="44" spans="1:8" s="17" customFormat="1" ht="14.7" customHeight="1">
      <c r="A44" s="15" t="s">
        <v>43</v>
      </c>
      <c r="B44" s="517">
        <v>110.43</v>
      </c>
      <c r="C44" s="525">
        <v>101.49</v>
      </c>
      <c r="D44" s="525">
        <v>84.7</v>
      </c>
      <c r="E44" s="515">
        <v>104.24</v>
      </c>
      <c r="F44" s="703"/>
      <c r="G44" s="703"/>
      <c r="H44" s="703"/>
    </row>
    <row r="45" spans="1:8" ht="25.2" customHeight="1">
      <c r="A45" s="15" t="s">
        <v>44</v>
      </c>
      <c r="B45" s="521">
        <v>108.8</v>
      </c>
      <c r="C45" s="1118">
        <v>97.45</v>
      </c>
      <c r="D45" s="1118">
        <v>108.99</v>
      </c>
      <c r="E45" s="522">
        <v>109.81</v>
      </c>
      <c r="F45" s="703"/>
      <c r="G45" s="703"/>
      <c r="H45" s="703"/>
    </row>
    <row r="46" spans="1:8" ht="27" customHeight="1">
      <c r="A46" s="15"/>
      <c r="B46" s="16"/>
      <c r="C46" s="16"/>
      <c r="D46" s="16"/>
      <c r="E46" s="16"/>
    </row>
    <row r="47" spans="1:8" ht="15" customHeight="1"/>
  </sheetData>
  <mergeCells count="1">
    <mergeCell ref="A1:E1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4"/>
  <sheetViews>
    <sheetView workbookViewId="0">
      <selection activeCell="I19" sqref="I19"/>
    </sheetView>
  </sheetViews>
  <sheetFormatPr defaultColWidth="14.6640625" defaultRowHeight="16.5" customHeight="1"/>
  <cols>
    <col min="1" max="1" width="46.44140625" style="1" customWidth="1"/>
    <col min="2" max="2" width="10.6640625" style="1" customWidth="1"/>
    <col min="3" max="4" width="9.6640625" style="1" customWidth="1"/>
    <col min="5" max="5" width="10.33203125" style="1" customWidth="1"/>
    <col min="6" max="16384" width="14.6640625" style="1"/>
  </cols>
  <sheetData>
    <row r="1" spans="1:114" ht="18" customHeight="1">
      <c r="A1" s="1128" t="s">
        <v>717</v>
      </c>
      <c r="B1" s="1128"/>
      <c r="C1" s="1128"/>
      <c r="D1" s="1128"/>
      <c r="E1" s="752"/>
    </row>
    <row r="2" spans="1:114" ht="15.6" customHeight="1">
      <c r="A2" s="1101"/>
      <c r="B2" s="1102"/>
      <c r="C2" s="2"/>
      <c r="E2" s="21" t="s">
        <v>0</v>
      </c>
    </row>
    <row r="3" spans="1:114" ht="15" customHeight="1">
      <c r="A3" s="22"/>
      <c r="B3" s="1129" t="s">
        <v>670</v>
      </c>
      <c r="C3" s="1129"/>
      <c r="D3" s="1129"/>
      <c r="E3" s="1129"/>
    </row>
    <row r="4" spans="1:114" s="7" customFormat="1" ht="15" customHeight="1">
      <c r="A4" s="8"/>
      <c r="B4" s="6" t="s">
        <v>45</v>
      </c>
      <c r="C4" s="6" t="s">
        <v>45</v>
      </c>
      <c r="D4" s="6" t="s">
        <v>45</v>
      </c>
      <c r="E4" s="6" t="s">
        <v>46</v>
      </c>
    </row>
    <row r="5" spans="1:114" s="7" customFormat="1" ht="15" customHeight="1">
      <c r="A5" s="8"/>
      <c r="B5" s="23" t="s">
        <v>47</v>
      </c>
      <c r="C5" s="23" t="s">
        <v>48</v>
      </c>
      <c r="D5" s="23" t="s">
        <v>49</v>
      </c>
      <c r="E5" s="23" t="s">
        <v>50</v>
      </c>
    </row>
    <row r="6" spans="1:114" s="7" customFormat="1" ht="15" customHeight="1">
      <c r="A6" s="8"/>
      <c r="B6" s="9" t="s">
        <v>692</v>
      </c>
      <c r="C6" s="9" t="s">
        <v>692</v>
      </c>
      <c r="D6" s="9" t="s">
        <v>692</v>
      </c>
      <c r="E6" s="9" t="s">
        <v>692</v>
      </c>
    </row>
    <row r="7" spans="1:114" s="7" customFormat="1" ht="9.75" customHeight="1">
      <c r="A7" s="8"/>
      <c r="B7" s="6"/>
      <c r="C7" s="6"/>
      <c r="D7" s="6"/>
      <c r="E7" s="6"/>
    </row>
    <row r="8" spans="1:114" s="11" customFormat="1" ht="16.2" customHeight="1">
      <c r="A8" s="10" t="s">
        <v>9</v>
      </c>
      <c r="B8" s="511">
        <v>106.80735312990446</v>
      </c>
      <c r="C8" s="523">
        <v>109.81103022629377</v>
      </c>
      <c r="D8" s="523">
        <v>110.94064760891068</v>
      </c>
      <c r="E8" s="523">
        <v>103.02</v>
      </c>
      <c r="F8" s="703"/>
    </row>
    <row r="9" spans="1:114" s="14" customFormat="1" ht="15.6" customHeight="1">
      <c r="A9" s="12" t="s">
        <v>10</v>
      </c>
      <c r="B9" s="511">
        <v>102.76</v>
      </c>
      <c r="C9" s="524">
        <v>105.76</v>
      </c>
      <c r="D9" s="524">
        <v>105.81</v>
      </c>
      <c r="E9" s="524">
        <v>107.06</v>
      </c>
      <c r="F9" s="70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</row>
    <row r="10" spans="1:114" ht="15" customHeight="1">
      <c r="A10" s="15" t="s">
        <v>11</v>
      </c>
      <c r="B10" s="514">
        <v>104.78</v>
      </c>
      <c r="C10" s="525">
        <v>115.1</v>
      </c>
      <c r="D10" s="525">
        <v>100.69</v>
      </c>
      <c r="E10" s="525">
        <v>97.48</v>
      </c>
      <c r="F10" s="703"/>
    </row>
    <row r="11" spans="1:114" ht="15" customHeight="1">
      <c r="A11" s="15" t="s">
        <v>12</v>
      </c>
      <c r="B11" s="514">
        <v>99.83</v>
      </c>
      <c r="C11" s="525">
        <v>98.1</v>
      </c>
      <c r="D11" s="525">
        <v>106.29</v>
      </c>
      <c r="E11" s="525">
        <v>111.27</v>
      </c>
      <c r="F11" s="703"/>
    </row>
    <row r="12" spans="1:114" ht="15" customHeight="1">
      <c r="A12" s="15" t="s">
        <v>13</v>
      </c>
      <c r="B12" s="514">
        <v>104.15</v>
      </c>
      <c r="C12" s="525">
        <v>112.19</v>
      </c>
      <c r="D12" s="525">
        <v>103.39</v>
      </c>
      <c r="E12" s="525">
        <v>115.4</v>
      </c>
      <c r="F12" s="703"/>
    </row>
    <row r="13" spans="1:114" s="17" customFormat="1" ht="15" customHeight="1">
      <c r="A13" s="15" t="s">
        <v>14</v>
      </c>
      <c r="B13" s="514">
        <v>97.44</v>
      </c>
      <c r="C13" s="525">
        <v>99.25</v>
      </c>
      <c r="D13" s="525">
        <v>103.53</v>
      </c>
      <c r="E13" s="525">
        <v>100.96</v>
      </c>
      <c r="F13" s="703"/>
    </row>
    <row r="14" spans="1:114" ht="15" customHeight="1">
      <c r="A14" s="15" t="s">
        <v>15</v>
      </c>
      <c r="B14" s="514">
        <v>150.04</v>
      </c>
      <c r="C14" s="525">
        <v>175.84</v>
      </c>
      <c r="D14" s="525">
        <v>134.5</v>
      </c>
      <c r="E14" s="525">
        <v>125.97</v>
      </c>
      <c r="F14" s="703"/>
    </row>
    <row r="15" spans="1:114" ht="15.6" customHeight="1">
      <c r="A15" s="18" t="s">
        <v>16</v>
      </c>
      <c r="B15" s="516">
        <v>107.26026290866946</v>
      </c>
      <c r="C15" s="524">
        <v>111.09413201997745</v>
      </c>
      <c r="D15" s="524">
        <v>111.54</v>
      </c>
      <c r="E15" s="524">
        <v>102.42</v>
      </c>
      <c r="F15" s="703"/>
    </row>
    <row r="16" spans="1:114" ht="15.6" customHeight="1">
      <c r="A16" s="15" t="s">
        <v>17</v>
      </c>
      <c r="B16" s="517">
        <v>105.67</v>
      </c>
      <c r="C16" s="525">
        <v>106.73</v>
      </c>
      <c r="D16" s="525">
        <v>116.03</v>
      </c>
      <c r="E16" s="525">
        <v>106.81</v>
      </c>
      <c r="F16" s="703"/>
    </row>
    <row r="17" spans="1:6" ht="15.6" customHeight="1">
      <c r="A17" s="15" t="s">
        <v>18</v>
      </c>
      <c r="B17" s="517">
        <v>105.61</v>
      </c>
      <c r="C17" s="525">
        <v>122.23</v>
      </c>
      <c r="D17" s="525">
        <v>174.8</v>
      </c>
      <c r="E17" s="525">
        <v>134.82</v>
      </c>
      <c r="F17" s="703"/>
    </row>
    <row r="18" spans="1:6" ht="15.6" customHeight="1">
      <c r="A18" s="15" t="s">
        <v>19</v>
      </c>
      <c r="B18" s="517">
        <v>106.98</v>
      </c>
      <c r="C18" s="525">
        <v>103.89</v>
      </c>
      <c r="D18" s="525">
        <v>123.98</v>
      </c>
      <c r="E18" s="525">
        <v>102.13</v>
      </c>
      <c r="F18" s="703"/>
    </row>
    <row r="19" spans="1:6" ht="15.6" customHeight="1">
      <c r="A19" s="15" t="s">
        <v>20</v>
      </c>
      <c r="B19" s="517">
        <v>106.3</v>
      </c>
      <c r="C19" s="525">
        <v>100.8</v>
      </c>
      <c r="D19" s="525">
        <v>106.09</v>
      </c>
      <c r="E19" s="525">
        <v>100.16</v>
      </c>
      <c r="F19" s="703"/>
    </row>
    <row r="20" spans="1:6" ht="15.6" customHeight="1">
      <c r="A20" s="15" t="s">
        <v>21</v>
      </c>
      <c r="B20" s="517">
        <v>120.08</v>
      </c>
      <c r="C20" s="525">
        <v>124.67</v>
      </c>
      <c r="D20" s="525">
        <v>120.19</v>
      </c>
      <c r="E20" s="525">
        <v>98.88</v>
      </c>
      <c r="F20" s="703"/>
    </row>
    <row r="21" spans="1:6" ht="15.6" customHeight="1">
      <c r="A21" s="15" t="s">
        <v>22</v>
      </c>
      <c r="B21" s="517">
        <v>111.22</v>
      </c>
      <c r="C21" s="525">
        <v>115.05</v>
      </c>
      <c r="D21" s="525">
        <v>133.05000000000001</v>
      </c>
      <c r="E21" s="525">
        <v>105.44</v>
      </c>
      <c r="F21" s="703"/>
    </row>
    <row r="22" spans="1:6" ht="39" customHeight="1">
      <c r="A22" s="15" t="s">
        <v>51</v>
      </c>
      <c r="B22" s="517">
        <v>100.6</v>
      </c>
      <c r="C22" s="525">
        <v>114.85</v>
      </c>
      <c r="D22" s="525">
        <v>134</v>
      </c>
      <c r="E22" s="525">
        <v>119.25</v>
      </c>
      <c r="F22" s="703"/>
    </row>
    <row r="23" spans="1:6" ht="15.6" customHeight="1">
      <c r="A23" s="15" t="s">
        <v>24</v>
      </c>
      <c r="B23" s="517">
        <v>108.03</v>
      </c>
      <c r="C23" s="525">
        <v>112.64</v>
      </c>
      <c r="D23" s="525">
        <v>109.46</v>
      </c>
      <c r="E23" s="525">
        <v>109.4</v>
      </c>
      <c r="F23" s="703"/>
    </row>
    <row r="24" spans="1:6" ht="15.6" customHeight="1">
      <c r="A24" s="15" t="s">
        <v>25</v>
      </c>
      <c r="B24" s="517">
        <v>107.03</v>
      </c>
      <c r="C24" s="525">
        <v>110.15</v>
      </c>
      <c r="D24" s="525">
        <v>105.81</v>
      </c>
      <c r="E24" s="525">
        <v>95.07</v>
      </c>
      <c r="F24" s="703"/>
    </row>
    <row r="25" spans="1:6" ht="15.6" customHeight="1">
      <c r="A25" s="15" t="s">
        <v>26</v>
      </c>
      <c r="B25" s="517">
        <v>88.44</v>
      </c>
      <c r="C25" s="525">
        <v>105.96</v>
      </c>
      <c r="D25" s="525">
        <v>116.44</v>
      </c>
      <c r="E25" s="525">
        <v>127.38</v>
      </c>
      <c r="F25" s="703"/>
    </row>
    <row r="26" spans="1:6" ht="15.6" customHeight="1">
      <c r="A26" s="15" t="s">
        <v>27</v>
      </c>
      <c r="B26" s="517">
        <v>103.27</v>
      </c>
      <c r="C26" s="525">
        <v>103.38</v>
      </c>
      <c r="D26" s="525">
        <v>108.12</v>
      </c>
      <c r="E26" s="525">
        <v>99.15</v>
      </c>
      <c r="F26" s="703"/>
    </row>
    <row r="27" spans="1:6" ht="15.6" customHeight="1">
      <c r="A27" s="15" t="s">
        <v>28</v>
      </c>
      <c r="B27" s="517">
        <v>110.04</v>
      </c>
      <c r="C27" s="525">
        <v>125.42</v>
      </c>
      <c r="D27" s="525">
        <v>118.8</v>
      </c>
      <c r="E27" s="525">
        <v>122.02</v>
      </c>
      <c r="F27" s="703"/>
    </row>
    <row r="28" spans="1:6" ht="15.6" customHeight="1">
      <c r="A28" s="15" t="s">
        <v>29</v>
      </c>
      <c r="B28" s="517">
        <v>86.51</v>
      </c>
      <c r="C28" s="525">
        <v>93.81</v>
      </c>
      <c r="D28" s="525">
        <v>101.53</v>
      </c>
      <c r="E28" s="525">
        <v>89.63</v>
      </c>
      <c r="F28" s="703"/>
    </row>
    <row r="29" spans="1:6" ht="15.6" customHeight="1">
      <c r="A29" s="15" t="s">
        <v>30</v>
      </c>
      <c r="B29" s="517">
        <v>109.12</v>
      </c>
      <c r="C29" s="525">
        <v>102.2</v>
      </c>
      <c r="D29" s="525">
        <v>111.88</v>
      </c>
      <c r="E29" s="525">
        <v>103.77</v>
      </c>
      <c r="F29" s="703"/>
    </row>
    <row r="30" spans="1:6" s="17" customFormat="1" ht="15.6" customHeight="1">
      <c r="A30" s="15" t="s">
        <v>31</v>
      </c>
      <c r="B30" s="517">
        <v>102.9</v>
      </c>
      <c r="C30" s="525">
        <v>100.96</v>
      </c>
      <c r="D30" s="525">
        <v>93.25</v>
      </c>
      <c r="E30" s="525">
        <v>91.71</v>
      </c>
      <c r="F30" s="703"/>
    </row>
    <row r="31" spans="1:6" s="17" customFormat="1" ht="25.2" customHeight="1">
      <c r="A31" s="15" t="s">
        <v>32</v>
      </c>
      <c r="B31" s="517">
        <v>112.23</v>
      </c>
      <c r="C31" s="525">
        <v>107.45</v>
      </c>
      <c r="D31" s="525">
        <v>109.53</v>
      </c>
      <c r="E31" s="525">
        <v>99.24</v>
      </c>
      <c r="F31" s="703"/>
    </row>
    <row r="32" spans="1:6" ht="25.2" customHeight="1">
      <c r="A32" s="15" t="s">
        <v>33</v>
      </c>
      <c r="B32" s="517">
        <v>107.63890973372712</v>
      </c>
      <c r="C32" s="525">
        <v>115.10425868278817</v>
      </c>
      <c r="D32" s="525">
        <v>106.65</v>
      </c>
      <c r="E32" s="525">
        <v>103.04</v>
      </c>
      <c r="F32" s="703"/>
    </row>
    <row r="33" spans="1:6" ht="15" customHeight="1">
      <c r="A33" s="15" t="s">
        <v>34</v>
      </c>
      <c r="B33" s="517">
        <v>116.64</v>
      </c>
      <c r="C33" s="525">
        <v>124.42665344644389</v>
      </c>
      <c r="D33" s="525">
        <v>105.07</v>
      </c>
      <c r="E33" s="525">
        <v>89.58</v>
      </c>
      <c r="F33" s="703"/>
    </row>
    <row r="34" spans="1:6" ht="15" customHeight="1">
      <c r="A34" s="15" t="s">
        <v>35</v>
      </c>
      <c r="B34" s="517">
        <v>116.92</v>
      </c>
      <c r="C34" s="525">
        <v>103.25</v>
      </c>
      <c r="D34" s="525">
        <v>135.85</v>
      </c>
      <c r="E34" s="525">
        <v>125.27</v>
      </c>
      <c r="F34" s="703"/>
    </row>
    <row r="35" spans="1:6" ht="15" customHeight="1">
      <c r="A35" s="15" t="s">
        <v>36</v>
      </c>
      <c r="B35" s="517">
        <v>104.61</v>
      </c>
      <c r="C35" s="525">
        <v>96.56</v>
      </c>
      <c r="D35" s="525">
        <v>117.72</v>
      </c>
      <c r="E35" s="525">
        <v>114.4</v>
      </c>
      <c r="F35" s="703"/>
    </row>
    <row r="36" spans="1:6" ht="15" customHeight="1">
      <c r="A36" s="15" t="s">
        <v>37</v>
      </c>
      <c r="B36" s="517">
        <v>106.76</v>
      </c>
      <c r="C36" s="525">
        <v>91.45</v>
      </c>
      <c r="D36" s="525">
        <v>136.13</v>
      </c>
      <c r="E36" s="525">
        <v>120.62</v>
      </c>
      <c r="F36" s="703"/>
    </row>
    <row r="37" spans="1:6" ht="15" customHeight="1">
      <c r="A37" s="15" t="s">
        <v>38</v>
      </c>
      <c r="B37" s="517">
        <v>103.83</v>
      </c>
      <c r="C37" s="525">
        <v>104.4</v>
      </c>
      <c r="D37" s="525">
        <v>105.63</v>
      </c>
      <c r="E37" s="525">
        <v>87.78</v>
      </c>
      <c r="F37" s="703"/>
    </row>
    <row r="38" spans="1:6" ht="15" customHeight="1">
      <c r="A38" s="15" t="s">
        <v>39</v>
      </c>
      <c r="B38" s="517">
        <v>114.24</v>
      </c>
      <c r="C38" s="525">
        <v>115.58</v>
      </c>
      <c r="D38" s="525">
        <v>122.93</v>
      </c>
      <c r="E38" s="525">
        <v>104.75</v>
      </c>
      <c r="F38" s="703"/>
    </row>
    <row r="39" spans="1:6" ht="15" customHeight="1">
      <c r="A39" s="15" t="s">
        <v>40</v>
      </c>
      <c r="B39" s="517">
        <v>84.79</v>
      </c>
      <c r="C39" s="525">
        <v>101.37</v>
      </c>
      <c r="D39" s="525">
        <v>123.03</v>
      </c>
      <c r="E39" s="525">
        <v>106.92</v>
      </c>
      <c r="F39" s="703"/>
    </row>
    <row r="40" spans="1:6" ht="25.2" customHeight="1">
      <c r="A40" s="518" t="s">
        <v>608</v>
      </c>
      <c r="B40" s="519">
        <v>107.98</v>
      </c>
      <c r="C40" s="526">
        <v>104.00519307605498</v>
      </c>
      <c r="D40" s="526">
        <v>111.62</v>
      </c>
      <c r="E40" s="526">
        <v>104.39</v>
      </c>
      <c r="F40" s="703"/>
    </row>
    <row r="41" spans="1:6" ht="25.2" customHeight="1">
      <c r="A41" s="20" t="s">
        <v>52</v>
      </c>
      <c r="B41" s="511">
        <v>101.36</v>
      </c>
      <c r="C41" s="524">
        <v>106.07</v>
      </c>
      <c r="D41" s="524">
        <v>108.97</v>
      </c>
      <c r="E41" s="524">
        <v>108.92</v>
      </c>
      <c r="F41" s="703"/>
    </row>
    <row r="42" spans="1:6" ht="14.25" customHeight="1">
      <c r="A42" s="15" t="s">
        <v>42</v>
      </c>
      <c r="B42" s="514">
        <v>103.22</v>
      </c>
      <c r="C42" s="525">
        <v>102.95</v>
      </c>
      <c r="D42" s="525">
        <v>105.39</v>
      </c>
      <c r="E42" s="525">
        <v>105.79</v>
      </c>
      <c r="F42" s="703"/>
    </row>
    <row r="43" spans="1:6" ht="14.25" customHeight="1">
      <c r="A43" s="15" t="s">
        <v>43</v>
      </c>
      <c r="B43" s="514">
        <v>94.89</v>
      </c>
      <c r="C43" s="525">
        <v>97.56</v>
      </c>
      <c r="D43" s="525">
        <v>122.99</v>
      </c>
      <c r="E43" s="525">
        <v>101.38</v>
      </c>
      <c r="F43" s="703"/>
    </row>
    <row r="44" spans="1:6" ht="25.2" customHeight="1">
      <c r="A44" s="15" t="s">
        <v>53</v>
      </c>
      <c r="B44" s="514">
        <v>100.03</v>
      </c>
      <c r="C44" s="525">
        <v>112.28</v>
      </c>
      <c r="D44" s="525">
        <v>112.11</v>
      </c>
      <c r="E44" s="525">
        <v>114.81</v>
      </c>
      <c r="F44" s="703"/>
    </row>
  </sheetData>
  <mergeCells count="2">
    <mergeCell ref="A1:D1"/>
    <mergeCell ref="B3:E3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27" workbookViewId="0">
      <selection activeCell="I19" sqref="I19"/>
    </sheetView>
  </sheetViews>
  <sheetFormatPr defaultColWidth="9.33203125" defaultRowHeight="18" customHeight="1"/>
  <cols>
    <col min="1" max="1" width="24.33203125" style="26" customWidth="1"/>
    <col min="2" max="2" width="11.33203125" style="26" customWidth="1"/>
    <col min="3" max="3" width="9.6640625" style="26" customWidth="1"/>
    <col min="4" max="4" width="10.33203125" style="26" customWidth="1"/>
    <col min="5" max="5" width="8.6640625" style="26" customWidth="1"/>
    <col min="6" max="6" width="12.6640625" style="26" customWidth="1"/>
    <col min="7" max="7" width="10.44140625" style="26" customWidth="1"/>
    <col min="8" max="221" width="9.33203125" style="26"/>
    <col min="222" max="222" width="33.6640625" style="26" customWidth="1"/>
    <col min="223" max="223" width="10.33203125" style="26" bestFit="1" customWidth="1"/>
    <col min="224" max="224" width="7.6640625" style="26" bestFit="1" customWidth="1"/>
    <col min="225" max="225" width="7" style="26" bestFit="1" customWidth="1"/>
    <col min="226" max="226" width="7.5546875" style="26" bestFit="1" customWidth="1"/>
    <col min="227" max="228" width="10.6640625" style="26" customWidth="1"/>
    <col min="229" max="16384" width="9.33203125" style="26"/>
  </cols>
  <sheetData>
    <row r="1" spans="1:10" ht="24" customHeight="1">
      <c r="A1" s="24" t="s">
        <v>588</v>
      </c>
      <c r="B1" s="25"/>
      <c r="C1" s="25"/>
      <c r="D1" s="25"/>
      <c r="E1" s="25"/>
      <c r="F1" s="25"/>
      <c r="G1" s="25"/>
    </row>
    <row r="2" spans="1:10" ht="20.100000000000001" customHeight="1">
      <c r="A2" s="24" t="s">
        <v>716</v>
      </c>
      <c r="B2" s="27"/>
    </row>
    <row r="3" spans="1:10" ht="20.100000000000001" customHeight="1">
      <c r="A3" s="28"/>
      <c r="B3" s="28"/>
      <c r="E3" s="29"/>
      <c r="F3" s="29"/>
      <c r="G3" s="29"/>
    </row>
    <row r="4" spans="1:10" s="31" customFormat="1" ht="15" customHeight="1">
      <c r="A4" s="754"/>
      <c r="B4" s="754" t="s">
        <v>54</v>
      </c>
      <c r="C4" s="754" t="s">
        <v>55</v>
      </c>
      <c r="D4" s="754" t="s">
        <v>56</v>
      </c>
      <c r="E4" s="754" t="s">
        <v>56</v>
      </c>
      <c r="F4" s="30" t="s">
        <v>3</v>
      </c>
      <c r="G4" s="30" t="s">
        <v>693</v>
      </c>
    </row>
    <row r="5" spans="1:10" s="31" customFormat="1" ht="15" customHeight="1">
      <c r="A5" s="30"/>
      <c r="B5" s="30" t="s">
        <v>57</v>
      </c>
      <c r="C5" s="30" t="s">
        <v>58</v>
      </c>
      <c r="D5" s="32" t="s">
        <v>59</v>
      </c>
      <c r="E5" s="32" t="s">
        <v>60</v>
      </c>
      <c r="F5" s="30" t="s">
        <v>692</v>
      </c>
      <c r="G5" s="30" t="s">
        <v>4</v>
      </c>
    </row>
    <row r="6" spans="1:10" s="31" customFormat="1" ht="15" customHeight="1">
      <c r="A6" s="30"/>
      <c r="B6" s="30"/>
      <c r="C6" s="30" t="s">
        <v>692</v>
      </c>
      <c r="D6" s="30" t="s">
        <v>692</v>
      </c>
      <c r="E6" s="30" t="s">
        <v>692</v>
      </c>
      <c r="F6" s="30" t="s">
        <v>61</v>
      </c>
      <c r="G6" s="30" t="s">
        <v>640</v>
      </c>
    </row>
    <row r="7" spans="1:10" s="31" customFormat="1" ht="15" customHeight="1">
      <c r="A7" s="30"/>
      <c r="B7" s="33"/>
      <c r="C7" s="33"/>
      <c r="D7" s="33"/>
      <c r="E7" s="33"/>
      <c r="F7" s="34" t="s">
        <v>62</v>
      </c>
      <c r="G7" s="33" t="s">
        <v>63</v>
      </c>
    </row>
    <row r="8" spans="1:10" s="31" customFormat="1" ht="7.95" customHeight="1">
      <c r="A8" s="30"/>
      <c r="B8" s="35"/>
      <c r="C8" s="35"/>
      <c r="D8" s="35"/>
      <c r="E8" s="35"/>
      <c r="F8" s="36"/>
      <c r="G8" s="35"/>
    </row>
    <row r="9" spans="1:10" ht="18" customHeight="1">
      <c r="A9" s="434" t="s">
        <v>64</v>
      </c>
      <c r="B9" s="435" t="s">
        <v>65</v>
      </c>
      <c r="C9" s="528">
        <v>4248.3645142529595</v>
      </c>
      <c r="D9" s="528">
        <v>3843.7396297322198</v>
      </c>
      <c r="E9" s="529">
        <v>49771.199869110889</v>
      </c>
      <c r="F9" s="530">
        <v>93.146914582986057</v>
      </c>
      <c r="G9" s="531">
        <v>104.66784940068612</v>
      </c>
      <c r="J9" s="704"/>
    </row>
    <row r="10" spans="1:10" ht="18" customHeight="1">
      <c r="A10" s="434" t="s">
        <v>66</v>
      </c>
      <c r="B10" s="435" t="s">
        <v>67</v>
      </c>
      <c r="C10" s="532">
        <v>730.8</v>
      </c>
      <c r="D10" s="532">
        <v>767.59999999999991</v>
      </c>
      <c r="E10" s="529">
        <v>8980</v>
      </c>
      <c r="F10" s="530">
        <v>87.02947845804988</v>
      </c>
      <c r="G10" s="531">
        <v>98.681318681318686</v>
      </c>
      <c r="J10" s="704"/>
    </row>
    <row r="11" spans="1:10" ht="18" customHeight="1">
      <c r="A11" s="434" t="s">
        <v>68</v>
      </c>
      <c r="B11" s="435" t="s">
        <v>69</v>
      </c>
      <c r="C11" s="532">
        <v>727</v>
      </c>
      <c r="D11" s="532">
        <v>740.99999999999898</v>
      </c>
      <c r="E11" s="529">
        <v>8080.0000000000009</v>
      </c>
      <c r="F11" s="530">
        <v>99.463087248322012</v>
      </c>
      <c r="G11" s="531">
        <v>108.31099195710459</v>
      </c>
      <c r="J11" s="704"/>
    </row>
    <row r="12" spans="1:10" ht="18" customHeight="1">
      <c r="A12" s="434" t="s">
        <v>70</v>
      </c>
      <c r="B12" s="435" t="s">
        <v>65</v>
      </c>
      <c r="C12" s="533">
        <v>67.941701999999992</v>
      </c>
      <c r="D12" s="532">
        <v>111.9494169999999</v>
      </c>
      <c r="E12" s="529">
        <v>876.8</v>
      </c>
      <c r="F12" s="530">
        <v>165.17822823642308</v>
      </c>
      <c r="G12" s="531">
        <v>104.194890077243</v>
      </c>
      <c r="J12" s="704"/>
    </row>
    <row r="13" spans="1:10" ht="18" customHeight="1">
      <c r="A13" s="434" t="s">
        <v>71</v>
      </c>
      <c r="B13" s="435" t="s">
        <v>67</v>
      </c>
      <c r="C13" s="533">
        <v>1867.7253644</v>
      </c>
      <c r="D13" s="532">
        <v>1927.5014663140869</v>
      </c>
      <c r="E13" s="529">
        <v>15694.067500000001</v>
      </c>
      <c r="F13" s="530">
        <v>107.40070767816485</v>
      </c>
      <c r="G13" s="531">
        <v>113.66884179010115</v>
      </c>
      <c r="J13" s="704"/>
    </row>
    <row r="14" spans="1:10" ht="18" customHeight="1">
      <c r="A14" s="434" t="s">
        <v>72</v>
      </c>
      <c r="B14" s="435" t="s">
        <v>67</v>
      </c>
      <c r="C14" s="528">
        <v>121.7119</v>
      </c>
      <c r="D14" s="528">
        <v>125.654</v>
      </c>
      <c r="E14" s="529">
        <v>1428.5030499999998</v>
      </c>
      <c r="F14" s="530">
        <v>122.96269098976873</v>
      </c>
      <c r="G14" s="534">
        <v>102.49293790367582</v>
      </c>
      <c r="J14" s="704"/>
    </row>
    <row r="15" spans="1:10" ht="18" customHeight="1">
      <c r="A15" s="434" t="s">
        <v>73</v>
      </c>
      <c r="B15" s="435" t="s">
        <v>67</v>
      </c>
      <c r="C15" s="528">
        <v>388.59390815021959</v>
      </c>
      <c r="D15" s="528">
        <v>403.30244012558222</v>
      </c>
      <c r="E15" s="529">
        <v>4232.9595704092753</v>
      </c>
      <c r="F15" s="530">
        <v>104.67231770713268</v>
      </c>
      <c r="G15" s="531">
        <v>115.70912510280493</v>
      </c>
      <c r="J15" s="704"/>
    </row>
    <row r="16" spans="1:10" ht="18" customHeight="1">
      <c r="A16" s="434" t="s">
        <v>74</v>
      </c>
      <c r="B16" s="435" t="s">
        <v>75</v>
      </c>
      <c r="C16" s="528">
        <v>147.36953048824228</v>
      </c>
      <c r="D16" s="528">
        <v>157.21624818443161</v>
      </c>
      <c r="E16" s="529">
        <v>1802.2572138639623</v>
      </c>
      <c r="F16" s="530">
        <v>107.83007420057035</v>
      </c>
      <c r="G16" s="531">
        <v>102.73296938127388</v>
      </c>
      <c r="J16" s="704"/>
    </row>
    <row r="17" spans="1:10" ht="18" customHeight="1">
      <c r="A17" s="434" t="s">
        <v>76</v>
      </c>
      <c r="B17" s="435" t="s">
        <v>65</v>
      </c>
      <c r="C17" s="528">
        <v>11.288238490875486</v>
      </c>
      <c r="D17" s="528">
        <v>11.343674038086981</v>
      </c>
      <c r="E17" s="529">
        <v>143.78873745130215</v>
      </c>
      <c r="F17" s="530">
        <v>97.79029343178432</v>
      </c>
      <c r="G17" s="531">
        <v>106.2606167430243</v>
      </c>
      <c r="J17" s="704"/>
    </row>
    <row r="18" spans="1:10" ht="18" customHeight="1">
      <c r="A18" s="434" t="s">
        <v>77</v>
      </c>
      <c r="B18" s="435" t="s">
        <v>67</v>
      </c>
      <c r="C18" s="535">
        <v>28.320180000000001</v>
      </c>
      <c r="D18" s="535">
        <v>134.40616608481449</v>
      </c>
      <c r="E18" s="529">
        <v>923.60086233117954</v>
      </c>
      <c r="F18" s="530">
        <v>137.73186190156255</v>
      </c>
      <c r="G18" s="531">
        <v>104.51568245616234</v>
      </c>
      <c r="J18" s="704"/>
    </row>
    <row r="19" spans="1:10" ht="18" customHeight="1">
      <c r="A19" s="434" t="s">
        <v>78</v>
      </c>
      <c r="B19" s="435" t="s">
        <v>67</v>
      </c>
      <c r="C19" s="528">
        <v>28.520069549096398</v>
      </c>
      <c r="D19" s="528">
        <v>33.9056447382603</v>
      </c>
      <c r="E19" s="529">
        <v>362.78554029281793</v>
      </c>
      <c r="F19" s="530">
        <v>116.1147381104594</v>
      </c>
      <c r="G19" s="531">
        <v>109.27587811882398</v>
      </c>
      <c r="J19" s="704"/>
    </row>
    <row r="20" spans="1:10" ht="18" customHeight="1">
      <c r="A20" s="434" t="s">
        <v>79</v>
      </c>
      <c r="B20" s="435" t="s">
        <v>67</v>
      </c>
      <c r="C20" s="528">
        <v>1120.3116921311812</v>
      </c>
      <c r="D20" s="528">
        <v>1142.559211506835</v>
      </c>
      <c r="E20" s="529">
        <v>12376.638114706811</v>
      </c>
      <c r="F20" s="530">
        <v>105.01463341055468</v>
      </c>
      <c r="G20" s="531">
        <v>103.20093403501403</v>
      </c>
      <c r="J20" s="704"/>
    </row>
    <row r="21" spans="1:10" ht="18" customHeight="1">
      <c r="A21" s="434" t="s">
        <v>80</v>
      </c>
      <c r="B21" s="435" t="s">
        <v>67</v>
      </c>
      <c r="C21" s="528">
        <v>545.99309302296706</v>
      </c>
      <c r="D21" s="528">
        <v>563.49104191964966</v>
      </c>
      <c r="E21" s="529">
        <v>6410.6703954648974</v>
      </c>
      <c r="F21" s="530">
        <v>102.82683246708935</v>
      </c>
      <c r="G21" s="531">
        <v>96.196500583406447</v>
      </c>
      <c r="J21" s="704"/>
    </row>
    <row r="22" spans="1:10" ht="18" customHeight="1">
      <c r="A22" s="434" t="s">
        <v>81</v>
      </c>
      <c r="B22" s="435" t="s">
        <v>75</v>
      </c>
      <c r="C22" s="535">
        <v>591.1737469950674</v>
      </c>
      <c r="D22" s="535">
        <v>609.40560357558616</v>
      </c>
      <c r="E22" s="529">
        <v>6107.1216957691731</v>
      </c>
      <c r="F22" s="530">
        <v>145.47206338446125</v>
      </c>
      <c r="G22" s="531">
        <v>135.28520794892722</v>
      </c>
      <c r="J22" s="704"/>
    </row>
    <row r="23" spans="1:10" ht="18" customHeight="1">
      <c r="A23" s="436" t="s">
        <v>82</v>
      </c>
      <c r="B23" s="435" t="s">
        <v>83</v>
      </c>
      <c r="C23" s="528">
        <v>526.24967174596668</v>
      </c>
      <c r="D23" s="528">
        <v>543.2603450346362</v>
      </c>
      <c r="E23" s="529">
        <v>6137.2197339628037</v>
      </c>
      <c r="F23" s="530">
        <v>105.87806373701738</v>
      </c>
      <c r="G23" s="531">
        <v>108.59039372111701</v>
      </c>
      <c r="J23" s="704"/>
    </row>
    <row r="24" spans="1:10" ht="18" customHeight="1">
      <c r="A24" s="436" t="s">
        <v>84</v>
      </c>
      <c r="B24" s="435" t="s">
        <v>85</v>
      </c>
      <c r="C24" s="528">
        <v>56.797552002681627</v>
      </c>
      <c r="D24" s="528">
        <v>60.240675609310543</v>
      </c>
      <c r="E24" s="529">
        <v>719.57865593318081</v>
      </c>
      <c r="F24" s="530">
        <v>101.0749590760244</v>
      </c>
      <c r="G24" s="531">
        <v>103.99218142726045</v>
      </c>
      <c r="J24" s="704"/>
    </row>
    <row r="25" spans="1:10" ht="27" customHeight="1">
      <c r="A25" s="527" t="s">
        <v>86</v>
      </c>
      <c r="B25" s="439" t="s">
        <v>67</v>
      </c>
      <c r="C25" s="536">
        <v>103.42046796325695</v>
      </c>
      <c r="D25" s="536">
        <v>107.12312322521161</v>
      </c>
      <c r="E25" s="537">
        <v>1034.008678124462</v>
      </c>
      <c r="F25" s="538">
        <v>126.77292689374156</v>
      </c>
      <c r="G25" s="539">
        <v>102.53368517612718</v>
      </c>
      <c r="J25" s="704"/>
    </row>
    <row r="26" spans="1:10" ht="18" customHeight="1">
      <c r="A26" s="434" t="s">
        <v>87</v>
      </c>
      <c r="B26" s="435" t="s">
        <v>88</v>
      </c>
      <c r="C26" s="528">
        <v>419.41004612505259</v>
      </c>
      <c r="D26" s="528">
        <v>417.9124279558755</v>
      </c>
      <c r="E26" s="529">
        <v>5598.7703810766016</v>
      </c>
      <c r="F26" s="530">
        <v>90.555238993689173</v>
      </c>
      <c r="G26" s="531">
        <v>106.61344856918558</v>
      </c>
      <c r="J26" s="704"/>
    </row>
    <row r="27" spans="1:10" ht="18" customHeight="1">
      <c r="A27" s="437" t="s">
        <v>89</v>
      </c>
      <c r="B27" s="435" t="s">
        <v>90</v>
      </c>
      <c r="C27" s="528">
        <v>24.959658582400436</v>
      </c>
      <c r="D27" s="528">
        <v>24.632646081287394</v>
      </c>
      <c r="E27" s="529">
        <v>314.46446509233658</v>
      </c>
      <c r="F27" s="530">
        <v>107.70724128241098</v>
      </c>
      <c r="G27" s="531">
        <v>108.80543275691505</v>
      </c>
      <c r="J27" s="704"/>
    </row>
    <row r="28" spans="1:10" ht="18" customHeight="1">
      <c r="A28" s="434" t="s">
        <v>91</v>
      </c>
      <c r="B28" s="435" t="s">
        <v>65</v>
      </c>
      <c r="C28" s="535">
        <v>206.27590000000001</v>
      </c>
      <c r="D28" s="528">
        <v>149.07499999999999</v>
      </c>
      <c r="E28" s="529">
        <v>2736.6474297934269</v>
      </c>
      <c r="F28" s="530">
        <v>81.825671662108149</v>
      </c>
      <c r="G28" s="531">
        <v>105.10126120379637</v>
      </c>
      <c r="J28" s="704"/>
    </row>
    <row r="29" spans="1:10" ht="18" customHeight="1">
      <c r="A29" s="434" t="s">
        <v>92</v>
      </c>
      <c r="B29" s="435" t="s">
        <v>67</v>
      </c>
      <c r="C29" s="528">
        <v>199.80119302929756</v>
      </c>
      <c r="D29" s="528">
        <v>227.54617214334627</v>
      </c>
      <c r="E29" s="529">
        <v>2732.7634091055902</v>
      </c>
      <c r="F29" s="530">
        <v>93.40975867953459</v>
      </c>
      <c r="G29" s="531">
        <v>92.32977204255937</v>
      </c>
      <c r="J29" s="704"/>
    </row>
    <row r="30" spans="1:10" ht="18" customHeight="1">
      <c r="A30" s="434" t="s">
        <v>93</v>
      </c>
      <c r="B30" s="435" t="s">
        <v>67</v>
      </c>
      <c r="C30" s="528">
        <v>70.044931108271115</v>
      </c>
      <c r="D30" s="528">
        <v>72.36318891488591</v>
      </c>
      <c r="E30" s="529">
        <v>826.9532224454997</v>
      </c>
      <c r="F30" s="530">
        <v>101.91998438716325</v>
      </c>
      <c r="G30" s="531">
        <v>110.44115264260826</v>
      </c>
      <c r="J30" s="704"/>
    </row>
    <row r="31" spans="1:10" ht="18" customHeight="1">
      <c r="A31" s="434" t="s">
        <v>94</v>
      </c>
      <c r="B31" s="435" t="s">
        <v>95</v>
      </c>
      <c r="C31" s="528">
        <v>9.7623117135593418</v>
      </c>
      <c r="D31" s="528">
        <v>10.719900451078853</v>
      </c>
      <c r="E31" s="529">
        <v>115.47200876614819</v>
      </c>
      <c r="F31" s="530">
        <v>103.87500437091913</v>
      </c>
      <c r="G31" s="531">
        <v>105.78495853394855</v>
      </c>
      <c r="J31" s="704"/>
    </row>
    <row r="32" spans="1:10" ht="18" customHeight="1">
      <c r="A32" s="434" t="s">
        <v>96</v>
      </c>
      <c r="B32" s="435" t="s">
        <v>65</v>
      </c>
      <c r="C32" s="528">
        <v>1410.9746521386958</v>
      </c>
      <c r="D32" s="528">
        <v>1456.5273214713325</v>
      </c>
      <c r="E32" s="529">
        <v>19166.524728429235</v>
      </c>
      <c r="F32" s="530">
        <v>99.083491256553231</v>
      </c>
      <c r="G32" s="531">
        <v>87.699155616391863</v>
      </c>
      <c r="J32" s="704"/>
    </row>
    <row r="33" spans="1:10" ht="18" customHeight="1">
      <c r="A33" s="436" t="s">
        <v>97</v>
      </c>
      <c r="B33" s="435" t="s">
        <v>67</v>
      </c>
      <c r="C33" s="528">
        <v>1204.0879419309099</v>
      </c>
      <c r="D33" s="528">
        <v>984.94928203411905</v>
      </c>
      <c r="E33" s="529">
        <v>10095.509340761386</v>
      </c>
      <c r="F33" s="530">
        <v>80.799777033151685</v>
      </c>
      <c r="G33" s="531">
        <v>106.44031576031894</v>
      </c>
      <c r="J33" s="704"/>
    </row>
    <row r="34" spans="1:10" ht="18" customHeight="1">
      <c r="A34" s="434" t="s">
        <v>98</v>
      </c>
      <c r="B34" s="435" t="s">
        <v>67</v>
      </c>
      <c r="C34" s="528">
        <v>571.60720107692566</v>
      </c>
      <c r="D34" s="528">
        <v>794.96983580477854</v>
      </c>
      <c r="E34" s="529">
        <v>9721.1950820726761</v>
      </c>
      <c r="F34" s="530">
        <v>105.15474018581727</v>
      </c>
      <c r="G34" s="531">
        <v>109.86190778020202</v>
      </c>
      <c r="J34" s="704"/>
    </row>
    <row r="35" spans="1:10" ht="18" customHeight="1">
      <c r="A35" s="434" t="s">
        <v>99</v>
      </c>
      <c r="B35" s="435" t="s">
        <v>88</v>
      </c>
      <c r="C35" s="535">
        <v>18.329502999999999</v>
      </c>
      <c r="D35" s="535">
        <v>14.894513999999999</v>
      </c>
      <c r="E35" s="529">
        <v>210.49410499999999</v>
      </c>
      <c r="F35" s="530">
        <v>71.820293253344573</v>
      </c>
      <c r="G35" s="531">
        <v>90.903723886159156</v>
      </c>
      <c r="J35" s="704"/>
    </row>
    <row r="36" spans="1:10" ht="27" customHeight="1">
      <c r="A36" s="438" t="s">
        <v>100</v>
      </c>
      <c r="B36" s="439" t="s">
        <v>101</v>
      </c>
      <c r="C36" s="540">
        <v>67.206621077285902</v>
      </c>
      <c r="D36" s="540">
        <v>67.878767494077209</v>
      </c>
      <c r="E36" s="537">
        <v>663.6826723920035</v>
      </c>
      <c r="F36" s="538">
        <v>105.97545914372965</v>
      </c>
      <c r="G36" s="539">
        <v>115.09961050190589</v>
      </c>
      <c r="H36" s="538"/>
    </row>
    <row r="37" spans="1:10" ht="18" customHeight="1">
      <c r="A37" s="434" t="s">
        <v>102</v>
      </c>
      <c r="B37" s="435" t="s">
        <v>103</v>
      </c>
      <c r="C37" s="528">
        <v>941.33856056125501</v>
      </c>
      <c r="D37" s="528">
        <v>848.19023977825498</v>
      </c>
      <c r="E37" s="529">
        <v>11252.564357778629</v>
      </c>
      <c r="F37" s="530">
        <v>82.473721331553861</v>
      </c>
      <c r="G37" s="531">
        <v>98.659894076189232</v>
      </c>
      <c r="J37" s="704"/>
    </row>
    <row r="38" spans="1:10" ht="18" customHeight="1">
      <c r="A38" s="434" t="s">
        <v>104</v>
      </c>
      <c r="B38" s="435" t="s">
        <v>105</v>
      </c>
      <c r="C38" s="535">
        <v>38.554007550632754</v>
      </c>
      <c r="D38" s="535">
        <v>39.74705119956726</v>
      </c>
      <c r="E38" s="529">
        <v>439.64758265898411</v>
      </c>
      <c r="F38" s="530">
        <v>111.44553820150639</v>
      </c>
      <c r="G38" s="531">
        <v>114.85368722582916</v>
      </c>
      <c r="J38" s="704"/>
    </row>
    <row r="39" spans="1:10" ht="18" customHeight="1">
      <c r="A39" s="434" t="s">
        <v>106</v>
      </c>
      <c r="B39" s="435" t="s">
        <v>67</v>
      </c>
      <c r="C39" s="528">
        <v>353.87325860794687</v>
      </c>
      <c r="D39" s="528">
        <v>351.12974386064059</v>
      </c>
      <c r="E39" s="529">
        <v>3323.4039035093515</v>
      </c>
      <c r="F39" s="530">
        <v>104.40967703260202</v>
      </c>
      <c r="G39" s="531">
        <v>109.85373158539564</v>
      </c>
      <c r="J39" s="704"/>
    </row>
    <row r="40" spans="1:10" ht="18" customHeight="1">
      <c r="A40" s="434" t="s">
        <v>107</v>
      </c>
      <c r="B40" s="435" t="s">
        <v>108</v>
      </c>
      <c r="C40" s="541">
        <v>20.50423</v>
      </c>
      <c r="D40" s="541">
        <v>20.648623999999998</v>
      </c>
      <c r="E40" s="529">
        <v>259.9750505195542</v>
      </c>
      <c r="F40" s="530">
        <v>100.45798584055605</v>
      </c>
      <c r="G40" s="531">
        <v>106.17085598075597</v>
      </c>
      <c r="J40" s="704"/>
    </row>
    <row r="41" spans="1:10" ht="18" customHeight="1">
      <c r="A41" s="434" t="s">
        <v>109</v>
      </c>
      <c r="B41" s="435" t="s">
        <v>69</v>
      </c>
      <c r="C41" s="528">
        <v>297.81034635664025</v>
      </c>
      <c r="D41" s="528">
        <v>296.83163210216145</v>
      </c>
      <c r="E41" s="529">
        <v>3106.6777003332495</v>
      </c>
      <c r="F41" s="530">
        <v>106.27698965347707</v>
      </c>
      <c r="G41" s="531">
        <v>104.51060120126385</v>
      </c>
      <c r="J41" s="704"/>
    </row>
    <row r="42" spans="1:10" ht="18" customHeight="1">
      <c r="A42" s="37"/>
    </row>
    <row r="43" spans="1:10" ht="15"/>
    <row r="44" spans="1:10" ht="15"/>
    <row r="45" spans="1:10" ht="15"/>
    <row r="46" spans="1:10" ht="15"/>
    <row r="47" spans="1:10" ht="15"/>
    <row r="48" spans="1:10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I19" sqref="I19"/>
    </sheetView>
  </sheetViews>
  <sheetFormatPr defaultColWidth="9.33203125" defaultRowHeight="18" customHeight="1"/>
  <cols>
    <col min="1" max="1" width="28" style="26" customWidth="1"/>
    <col min="2" max="2" width="11.44140625" style="26" customWidth="1"/>
    <col min="3" max="4" width="10.5546875" style="26" customWidth="1"/>
    <col min="5" max="6" width="13" style="26" customWidth="1"/>
    <col min="7" max="235" width="9.33203125" style="26"/>
    <col min="236" max="236" width="33.6640625" style="26" customWidth="1"/>
    <col min="237" max="237" width="10.33203125" style="26" bestFit="1" customWidth="1"/>
    <col min="238" max="238" width="7.6640625" style="26" bestFit="1" customWidth="1"/>
    <col min="239" max="239" width="7" style="26" bestFit="1" customWidth="1"/>
    <col min="240" max="240" width="7.5546875" style="26" bestFit="1" customWidth="1"/>
    <col min="241" max="242" width="10.6640625" style="26" customWidth="1"/>
    <col min="243" max="16384" width="9.33203125" style="26"/>
  </cols>
  <sheetData>
    <row r="1" spans="1:8" ht="24" customHeight="1">
      <c r="A1" s="24" t="s">
        <v>715</v>
      </c>
      <c r="B1" s="25"/>
      <c r="C1" s="25"/>
      <c r="D1" s="25"/>
      <c r="E1" s="25"/>
      <c r="F1" s="25"/>
    </row>
    <row r="2" spans="1:8" ht="12" customHeight="1">
      <c r="A2" s="38"/>
      <c r="B2" s="27"/>
    </row>
    <row r="3" spans="1:8" ht="16.2" customHeight="1">
      <c r="A3" s="28"/>
      <c r="B3" s="28"/>
    </row>
    <row r="4" spans="1:8" ht="16.2" customHeight="1">
      <c r="A4" s="39"/>
      <c r="B4" s="625" t="s">
        <v>54</v>
      </c>
      <c r="C4" s="625" t="s">
        <v>55</v>
      </c>
      <c r="D4" s="625" t="s">
        <v>56</v>
      </c>
      <c r="E4" s="1130" t="s">
        <v>110</v>
      </c>
      <c r="F4" s="1130"/>
    </row>
    <row r="5" spans="1:8" ht="16.2" customHeight="1">
      <c r="A5" s="28"/>
      <c r="B5" s="626" t="s">
        <v>57</v>
      </c>
      <c r="C5" s="626" t="s">
        <v>111</v>
      </c>
      <c r="D5" s="626" t="s">
        <v>112</v>
      </c>
      <c r="E5" s="626" t="s">
        <v>113</v>
      </c>
      <c r="F5" s="626" t="s">
        <v>114</v>
      </c>
    </row>
    <row r="6" spans="1:8" ht="16.2" customHeight="1">
      <c r="A6" s="28"/>
      <c r="B6" s="626"/>
      <c r="C6" s="591" t="s">
        <v>60</v>
      </c>
      <c r="D6" s="591" t="s">
        <v>60</v>
      </c>
      <c r="E6" s="591" t="s">
        <v>60</v>
      </c>
      <c r="F6" s="591" t="s">
        <v>60</v>
      </c>
    </row>
    <row r="7" spans="1:8" ht="16.2" customHeight="1">
      <c r="A7" s="28"/>
      <c r="B7" s="627"/>
      <c r="C7" s="627">
        <v>2022</v>
      </c>
      <c r="D7" s="627">
        <v>2022</v>
      </c>
      <c r="E7" s="627">
        <v>2022</v>
      </c>
      <c r="F7" s="627">
        <v>2022</v>
      </c>
    </row>
    <row r="8" spans="1:8" ht="16.2" customHeight="1">
      <c r="A8" s="28"/>
      <c r="B8" s="41"/>
      <c r="C8" s="635"/>
      <c r="D8" s="635"/>
      <c r="E8" s="635"/>
      <c r="F8" s="635"/>
    </row>
    <row r="9" spans="1:8" ht="18" customHeight="1">
      <c r="A9" s="608" t="s">
        <v>64</v>
      </c>
      <c r="B9" s="613" t="s">
        <v>65</v>
      </c>
      <c r="C9" s="614">
        <v>11259.273176746374</v>
      </c>
      <c r="D9" s="615">
        <v>12113.425962626716</v>
      </c>
      <c r="E9" s="616">
        <v>100.67421327895359</v>
      </c>
      <c r="F9" s="617">
        <v>97.595511051171883</v>
      </c>
      <c r="G9" s="704"/>
      <c r="H9" s="704"/>
    </row>
    <row r="10" spans="1:8" ht="18" customHeight="1">
      <c r="A10" s="608" t="s">
        <v>66</v>
      </c>
      <c r="B10" s="613" t="s">
        <v>67</v>
      </c>
      <c r="C10" s="614">
        <v>2195.5</v>
      </c>
      <c r="D10" s="615">
        <v>2234.5</v>
      </c>
      <c r="E10" s="616">
        <v>99.420368609337402</v>
      </c>
      <c r="F10" s="617">
        <v>96.327111264387725</v>
      </c>
      <c r="G10" s="704"/>
      <c r="H10" s="704"/>
    </row>
    <row r="11" spans="1:8" ht="18" customHeight="1">
      <c r="A11" s="608" t="s">
        <v>68</v>
      </c>
      <c r="B11" s="613" t="s">
        <v>633</v>
      </c>
      <c r="C11" s="614">
        <v>1838.8000000000011</v>
      </c>
      <c r="D11" s="615">
        <v>2110.1999999999989</v>
      </c>
      <c r="E11" s="616">
        <v>113.77304789011255</v>
      </c>
      <c r="F11" s="617">
        <v>128.05388676497373</v>
      </c>
      <c r="G11" s="704"/>
      <c r="H11" s="704"/>
    </row>
    <row r="12" spans="1:8" ht="18" customHeight="1">
      <c r="A12" s="608" t="s">
        <v>70</v>
      </c>
      <c r="B12" s="613" t="s">
        <v>65</v>
      </c>
      <c r="C12" s="614">
        <v>189.77994200000023</v>
      </c>
      <c r="D12" s="615">
        <v>244.81589099999974</v>
      </c>
      <c r="E12" s="616">
        <v>92.735058622276625</v>
      </c>
      <c r="F12" s="617">
        <v>129.36725709544967</v>
      </c>
      <c r="G12" s="704"/>
      <c r="H12" s="704"/>
    </row>
    <row r="13" spans="1:8" ht="18" customHeight="1">
      <c r="A13" s="608" t="s">
        <v>71</v>
      </c>
      <c r="B13" s="618" t="s">
        <v>67</v>
      </c>
      <c r="C13" s="614">
        <v>3707.5108626254123</v>
      </c>
      <c r="D13" s="615">
        <v>5361.989399714088</v>
      </c>
      <c r="E13" s="616">
        <v>117.10755902195464</v>
      </c>
      <c r="F13" s="617">
        <v>138.67211349476108</v>
      </c>
      <c r="G13" s="704"/>
      <c r="H13" s="704"/>
    </row>
    <row r="14" spans="1:8" ht="18" customHeight="1">
      <c r="A14" s="608" t="s">
        <v>72</v>
      </c>
      <c r="B14" s="618" t="s">
        <v>67</v>
      </c>
      <c r="C14" s="614">
        <v>350.12179999999989</v>
      </c>
      <c r="D14" s="615">
        <v>352.39419999999996</v>
      </c>
      <c r="E14" s="616">
        <v>97.509379506325203</v>
      </c>
      <c r="F14" s="617">
        <v>98.243322494422259</v>
      </c>
      <c r="G14" s="704"/>
      <c r="H14" s="704"/>
    </row>
    <row r="15" spans="1:8" ht="18" customHeight="1">
      <c r="A15" s="608" t="s">
        <v>73</v>
      </c>
      <c r="B15" s="613" t="s">
        <v>67</v>
      </c>
      <c r="C15" s="614">
        <v>1100.4435466924647</v>
      </c>
      <c r="D15" s="615">
        <v>1166.1742880100819</v>
      </c>
      <c r="E15" s="616">
        <v>143.53361854912936</v>
      </c>
      <c r="F15" s="617">
        <v>105.11756697404739</v>
      </c>
      <c r="G15" s="704"/>
      <c r="H15" s="704"/>
    </row>
    <row r="16" spans="1:8" ht="18" customHeight="1">
      <c r="A16" s="608" t="s">
        <v>74</v>
      </c>
      <c r="B16" s="613" t="s">
        <v>75</v>
      </c>
      <c r="C16" s="614">
        <v>435.13995244285115</v>
      </c>
      <c r="D16" s="615">
        <v>455.12367203362373</v>
      </c>
      <c r="E16" s="616">
        <v>95.06061222126732</v>
      </c>
      <c r="F16" s="617">
        <v>107.20143022815304</v>
      </c>
      <c r="G16" s="704"/>
      <c r="H16" s="704"/>
    </row>
    <row r="17" spans="1:8" ht="18" customHeight="1">
      <c r="A17" s="608" t="s">
        <v>76</v>
      </c>
      <c r="B17" s="613" t="s">
        <v>65</v>
      </c>
      <c r="C17" s="614">
        <v>37.044113266666798</v>
      </c>
      <c r="D17" s="615">
        <v>35.891746896262958</v>
      </c>
      <c r="E17" s="616">
        <v>111.24358338338378</v>
      </c>
      <c r="F17" s="617">
        <v>104.85465058797236</v>
      </c>
      <c r="G17" s="704"/>
      <c r="H17" s="704"/>
    </row>
    <row r="18" spans="1:8" ht="18" customHeight="1">
      <c r="A18" s="608" t="s">
        <v>77</v>
      </c>
      <c r="B18" s="613" t="s">
        <v>67</v>
      </c>
      <c r="C18" s="614">
        <v>14.018900000000031</v>
      </c>
      <c r="D18" s="615">
        <v>180.21950608481461</v>
      </c>
      <c r="E18" s="616">
        <v>35.089720849755743</v>
      </c>
      <c r="F18" s="617">
        <v>126.3471312931951</v>
      </c>
      <c r="G18" s="704"/>
      <c r="H18" s="704"/>
    </row>
    <row r="19" spans="1:8" ht="18" customHeight="1">
      <c r="A19" s="608" t="s">
        <v>78</v>
      </c>
      <c r="B19" s="613" t="s">
        <v>67</v>
      </c>
      <c r="C19" s="614">
        <v>80.60387420472108</v>
      </c>
      <c r="D19" s="615">
        <v>89.042096099594005</v>
      </c>
      <c r="E19" s="616">
        <v>124.63898403013486</v>
      </c>
      <c r="F19" s="617">
        <v>111.2612901499173</v>
      </c>
      <c r="G19" s="704"/>
      <c r="H19" s="704"/>
    </row>
    <row r="20" spans="1:8" ht="18" customHeight="1">
      <c r="A20" s="608" t="s">
        <v>79</v>
      </c>
      <c r="B20" s="613" t="s">
        <v>67</v>
      </c>
      <c r="C20" s="615">
        <v>3134.2952899133934</v>
      </c>
      <c r="D20" s="615">
        <v>3365.2949160740172</v>
      </c>
      <c r="E20" s="617">
        <v>103.46257641491367</v>
      </c>
      <c r="F20" s="617">
        <v>106.16742116455353</v>
      </c>
      <c r="G20" s="704"/>
      <c r="H20" s="704"/>
    </row>
    <row r="21" spans="1:8" ht="18" customHeight="1">
      <c r="A21" s="608" t="s">
        <v>80</v>
      </c>
      <c r="B21" s="613" t="s">
        <v>67</v>
      </c>
      <c r="C21" s="614">
        <v>1614.6023138815362</v>
      </c>
      <c r="D21" s="615">
        <v>1626.0760825148091</v>
      </c>
      <c r="E21" s="616">
        <v>105.19952527244827</v>
      </c>
      <c r="F21" s="617">
        <v>98.276083797583027</v>
      </c>
      <c r="G21" s="704"/>
      <c r="H21" s="704"/>
    </row>
    <row r="22" spans="1:8" ht="18" customHeight="1">
      <c r="A22" s="608" t="s">
        <v>81</v>
      </c>
      <c r="B22" s="613" t="s">
        <v>75</v>
      </c>
      <c r="C22" s="614">
        <v>1663.7046886347161</v>
      </c>
      <c r="D22" s="615">
        <v>1809.4141817370573</v>
      </c>
      <c r="E22" s="616">
        <v>182.04244865548799</v>
      </c>
      <c r="F22" s="617">
        <v>136.74625823007105</v>
      </c>
      <c r="G22" s="704"/>
      <c r="H22" s="704"/>
    </row>
    <row r="23" spans="1:8" ht="18" customHeight="1">
      <c r="A23" s="609" t="s">
        <v>82</v>
      </c>
      <c r="B23" s="613" t="s">
        <v>83</v>
      </c>
      <c r="C23" s="614">
        <v>1559.3232196499139</v>
      </c>
      <c r="D23" s="615">
        <v>1617.7874844273356</v>
      </c>
      <c r="E23" s="616">
        <v>124.0363695382344</v>
      </c>
      <c r="F23" s="617">
        <v>102.13949645983551</v>
      </c>
      <c r="G23" s="704"/>
      <c r="H23" s="704"/>
    </row>
    <row r="24" spans="1:8" ht="18" customHeight="1">
      <c r="A24" s="609" t="s">
        <v>84</v>
      </c>
      <c r="B24" s="613" t="s">
        <v>634</v>
      </c>
      <c r="C24" s="615">
        <v>171.95231954803501</v>
      </c>
      <c r="D24" s="615">
        <v>173.3363147564944</v>
      </c>
      <c r="E24" s="617">
        <v>94.385947715465505</v>
      </c>
      <c r="F24" s="617">
        <v>100.6423473009896</v>
      </c>
      <c r="G24" s="704"/>
      <c r="H24" s="704"/>
    </row>
    <row r="25" spans="1:8" ht="27" customHeight="1">
      <c r="A25" s="610" t="s">
        <v>86</v>
      </c>
      <c r="B25" s="619" t="s">
        <v>67</v>
      </c>
      <c r="C25" s="620">
        <v>255.93642640656435</v>
      </c>
      <c r="D25" s="621">
        <v>294.85232129563724</v>
      </c>
      <c r="E25" s="622">
        <v>114.96043947651448</v>
      </c>
      <c r="F25" s="623">
        <v>121.5885861012937</v>
      </c>
      <c r="G25" s="704"/>
      <c r="H25" s="704"/>
    </row>
    <row r="26" spans="1:8" ht="18" customHeight="1">
      <c r="A26" s="608" t="s">
        <v>87</v>
      </c>
      <c r="B26" s="613" t="s">
        <v>88</v>
      </c>
      <c r="C26" s="614">
        <v>1386.959519387231</v>
      </c>
      <c r="D26" s="615">
        <v>1241.7026032214253</v>
      </c>
      <c r="E26" s="616">
        <v>113.47128523171324</v>
      </c>
      <c r="F26" s="617">
        <v>91.598008499662541</v>
      </c>
      <c r="G26" s="704"/>
      <c r="H26" s="704"/>
    </row>
    <row r="27" spans="1:8" ht="18" customHeight="1">
      <c r="A27" s="611" t="s">
        <v>89</v>
      </c>
      <c r="B27" s="613" t="s">
        <v>90</v>
      </c>
      <c r="C27" s="614">
        <v>90.120215514527956</v>
      </c>
      <c r="D27" s="615">
        <v>74.935350407905275</v>
      </c>
      <c r="E27" s="616">
        <v>106.57546773241245</v>
      </c>
      <c r="F27" s="617">
        <v>109.71500791787012</v>
      </c>
      <c r="G27" s="704"/>
      <c r="H27" s="704"/>
    </row>
    <row r="28" spans="1:8" ht="18" customHeight="1">
      <c r="A28" s="608" t="s">
        <v>91</v>
      </c>
      <c r="B28" s="613" t="s">
        <v>65</v>
      </c>
      <c r="C28" s="614">
        <v>638.79846715492909</v>
      </c>
      <c r="D28" s="615">
        <v>573.64682969014075</v>
      </c>
      <c r="E28" s="616">
        <v>92.414210945769909</v>
      </c>
      <c r="F28" s="617">
        <v>97.826761920045655</v>
      </c>
      <c r="G28" s="704"/>
      <c r="H28" s="704"/>
    </row>
    <row r="29" spans="1:8" ht="18" customHeight="1">
      <c r="A29" s="608" t="s">
        <v>92</v>
      </c>
      <c r="B29" s="613" t="s">
        <v>67</v>
      </c>
      <c r="C29" s="614">
        <v>608.28150652847057</v>
      </c>
      <c r="D29" s="615">
        <v>641.09932677221968</v>
      </c>
      <c r="E29" s="616">
        <v>93.151838672047589</v>
      </c>
      <c r="F29" s="617">
        <v>89.629141982471182</v>
      </c>
      <c r="G29" s="704"/>
      <c r="H29" s="704"/>
    </row>
    <row r="30" spans="1:8" ht="18" customHeight="1">
      <c r="A30" s="608" t="s">
        <v>93</v>
      </c>
      <c r="B30" s="613" t="s">
        <v>67</v>
      </c>
      <c r="C30" s="614">
        <v>192.73575157873506</v>
      </c>
      <c r="D30" s="615">
        <v>212.56803797051668</v>
      </c>
      <c r="E30" s="616">
        <v>135.13935743846238</v>
      </c>
      <c r="F30" s="617">
        <v>110.39628043132524</v>
      </c>
      <c r="G30" s="704"/>
      <c r="H30" s="704"/>
    </row>
    <row r="31" spans="1:8" ht="18" customHeight="1">
      <c r="A31" s="608" t="s">
        <v>94</v>
      </c>
      <c r="B31" s="613" t="s">
        <v>95</v>
      </c>
      <c r="C31" s="614">
        <v>27.007770981040061</v>
      </c>
      <c r="D31" s="615">
        <v>29.973897227096145</v>
      </c>
      <c r="E31" s="616">
        <v>114.00494293389647</v>
      </c>
      <c r="F31" s="617">
        <v>101.67536372827728</v>
      </c>
      <c r="G31" s="704"/>
      <c r="H31" s="704"/>
    </row>
    <row r="32" spans="1:8" ht="18" customHeight="1">
      <c r="A32" s="608" t="s">
        <v>96</v>
      </c>
      <c r="B32" s="613" t="s">
        <v>65</v>
      </c>
      <c r="C32" s="614">
        <v>3254.2312655223632</v>
      </c>
      <c r="D32" s="615">
        <v>3561.0557699182609</v>
      </c>
      <c r="E32" s="616">
        <v>65.247744672127581</v>
      </c>
      <c r="F32" s="617">
        <v>99.476388902124739</v>
      </c>
      <c r="G32" s="704"/>
      <c r="H32" s="704"/>
    </row>
    <row r="33" spans="1:9" ht="18" customHeight="1">
      <c r="A33" s="609" t="s">
        <v>97</v>
      </c>
      <c r="B33" s="613" t="s">
        <v>67</v>
      </c>
      <c r="C33" s="614">
        <v>2253.6199511202685</v>
      </c>
      <c r="D33" s="615">
        <v>2955.5443857820692</v>
      </c>
      <c r="E33" s="616">
        <v>114.16514443365089</v>
      </c>
      <c r="F33" s="617">
        <v>107.98481497194261</v>
      </c>
      <c r="G33" s="704"/>
      <c r="H33" s="704"/>
    </row>
    <row r="34" spans="1:9" ht="18" customHeight="1">
      <c r="A34" s="608" t="s">
        <v>98</v>
      </c>
      <c r="B34" s="613" t="s">
        <v>67</v>
      </c>
      <c r="C34" s="614">
        <v>2578.5166597060143</v>
      </c>
      <c r="D34" s="615">
        <v>2005.2447390303178</v>
      </c>
      <c r="E34" s="616">
        <v>144.91747651919374</v>
      </c>
      <c r="F34" s="617">
        <v>94.34226012845528</v>
      </c>
      <c r="G34" s="704"/>
      <c r="H34" s="704"/>
    </row>
    <row r="35" spans="1:9" ht="18" customHeight="1">
      <c r="A35" s="608" t="s">
        <v>99</v>
      </c>
      <c r="B35" s="613" t="s">
        <v>88</v>
      </c>
      <c r="C35" s="614">
        <v>54.724241000000006</v>
      </c>
      <c r="D35" s="615">
        <v>52.901444999999995</v>
      </c>
      <c r="E35" s="616">
        <v>91.083023881160003</v>
      </c>
      <c r="F35" s="617">
        <v>82.794255462632165</v>
      </c>
      <c r="G35" s="704"/>
      <c r="H35" s="704"/>
    </row>
    <row r="36" spans="1:9" ht="27" customHeight="1">
      <c r="A36" s="612" t="s">
        <v>100</v>
      </c>
      <c r="B36" s="624" t="s">
        <v>101</v>
      </c>
      <c r="C36" s="620">
        <v>184.58416723734118</v>
      </c>
      <c r="D36" s="620">
        <v>204.41801976783952</v>
      </c>
      <c r="E36" s="622">
        <v>110.21303686799884</v>
      </c>
      <c r="F36" s="622">
        <v>108.96042588574942</v>
      </c>
      <c r="G36" s="704"/>
      <c r="H36" s="704"/>
      <c r="I36" s="704"/>
    </row>
    <row r="37" spans="1:9" ht="18" customHeight="1">
      <c r="A37" s="608" t="s">
        <v>102</v>
      </c>
      <c r="B37" s="613" t="s">
        <v>103</v>
      </c>
      <c r="C37" s="614">
        <v>2772.9146064270435</v>
      </c>
      <c r="D37" s="615">
        <v>2605.7646382187831</v>
      </c>
      <c r="E37" s="616">
        <v>186.69633127876716</v>
      </c>
      <c r="F37" s="617">
        <v>99.89829781447574</v>
      </c>
      <c r="G37" s="704"/>
      <c r="H37" s="704"/>
    </row>
    <row r="38" spans="1:9" ht="18" customHeight="1">
      <c r="A38" s="608" t="s">
        <v>104</v>
      </c>
      <c r="B38" s="613" t="s">
        <v>105</v>
      </c>
      <c r="C38" s="615">
        <v>98.852999445569196</v>
      </c>
      <c r="D38" s="615">
        <v>116.16322510328246</v>
      </c>
      <c r="E38" s="617">
        <v>131.37484144537069</v>
      </c>
      <c r="F38" s="617">
        <v>116.3703643518287</v>
      </c>
      <c r="G38" s="704"/>
      <c r="H38" s="704"/>
    </row>
    <row r="39" spans="1:9" ht="18" customHeight="1">
      <c r="A39" s="608" t="s">
        <v>106</v>
      </c>
      <c r="B39" s="613" t="s">
        <v>67</v>
      </c>
      <c r="C39" s="614">
        <v>752.37420438050344</v>
      </c>
      <c r="D39" s="615">
        <v>1024.1966714368514</v>
      </c>
      <c r="E39" s="616">
        <v>133.31694947824994</v>
      </c>
      <c r="F39" s="617">
        <v>119.77507559780737</v>
      </c>
      <c r="G39" s="704"/>
      <c r="H39" s="704"/>
    </row>
    <row r="40" spans="1:9" ht="18" customHeight="1">
      <c r="A40" s="608" t="s">
        <v>107</v>
      </c>
      <c r="B40" s="613" t="s">
        <v>108</v>
      </c>
      <c r="C40" s="614">
        <v>68.725848528759968</v>
      </c>
      <c r="D40" s="615">
        <v>62.070609285304215</v>
      </c>
      <c r="E40" s="616">
        <v>111.54126964061844</v>
      </c>
      <c r="F40" s="617">
        <v>102.48315684238621</v>
      </c>
      <c r="G40" s="704"/>
      <c r="H40" s="704"/>
    </row>
    <row r="41" spans="1:9" ht="18" customHeight="1">
      <c r="A41" s="608" t="s">
        <v>109</v>
      </c>
      <c r="B41" s="613" t="s">
        <v>633</v>
      </c>
      <c r="C41" s="615">
        <v>559.98805419952919</v>
      </c>
      <c r="D41" s="615">
        <v>891.29865811846548</v>
      </c>
      <c r="E41" s="617">
        <v>69.460190300115258</v>
      </c>
      <c r="F41" s="617">
        <v>156.17639006806817</v>
      </c>
      <c r="G41" s="704"/>
      <c r="H41" s="704"/>
    </row>
    <row r="42" spans="1:9" ht="15">
      <c r="A42" s="37"/>
    </row>
    <row r="43" spans="1:9" ht="15"/>
    <row r="44" spans="1:9" ht="15"/>
    <row r="45" spans="1:9" ht="15"/>
    <row r="46" spans="1:9" ht="15"/>
    <row r="47" spans="1:9" ht="15"/>
    <row r="48" spans="1:9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mergeCells count="1">
    <mergeCell ref="E4:F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I19" sqref="I19"/>
    </sheetView>
  </sheetViews>
  <sheetFormatPr defaultColWidth="16.44140625" defaultRowHeight="11.4"/>
  <cols>
    <col min="1" max="1" width="38.6640625" style="56" customWidth="1"/>
    <col min="2" max="3" width="9" style="43" customWidth="1"/>
    <col min="4" max="4" width="8.6640625" style="43" customWidth="1"/>
    <col min="5" max="5" width="0.6640625" style="43" customWidth="1"/>
    <col min="6" max="6" width="11" style="43" customWidth="1"/>
    <col min="7" max="7" width="10.5546875" style="43" customWidth="1"/>
    <col min="8" max="16384" width="16.44140625" style="43"/>
  </cols>
  <sheetData>
    <row r="1" spans="1:7" ht="20.100000000000001" customHeight="1">
      <c r="A1" s="42" t="s">
        <v>589</v>
      </c>
      <c r="B1" s="1100"/>
    </row>
    <row r="2" spans="1:7" ht="20.100000000000001" customHeight="1">
      <c r="A2" s="1100"/>
      <c r="B2" s="1100"/>
    </row>
    <row r="3" spans="1:7" ht="20.100000000000001" customHeight="1">
      <c r="A3" s="43"/>
      <c r="G3" s="44" t="s">
        <v>0</v>
      </c>
    </row>
    <row r="4" spans="1:7" ht="18" customHeight="1">
      <c r="A4" s="45"/>
      <c r="B4" s="1131" t="s">
        <v>115</v>
      </c>
      <c r="C4" s="1131"/>
      <c r="D4" s="1131"/>
      <c r="E4" s="46"/>
      <c r="F4" s="1132" t="s">
        <v>116</v>
      </c>
      <c r="G4" s="1132"/>
    </row>
    <row r="5" spans="1:7" ht="18" customHeight="1">
      <c r="A5" s="47"/>
      <c r="B5" s="48" t="s">
        <v>117</v>
      </c>
      <c r="C5" s="48" t="s">
        <v>117</v>
      </c>
      <c r="D5" s="48" t="s">
        <v>118</v>
      </c>
      <c r="E5" s="48"/>
      <c r="F5" s="49" t="s">
        <v>56</v>
      </c>
      <c r="G5" s="49" t="s">
        <v>56</v>
      </c>
    </row>
    <row r="6" spans="1:7" ht="18" customHeight="1">
      <c r="A6" s="47"/>
      <c r="B6" s="48" t="s">
        <v>692</v>
      </c>
      <c r="C6" s="48" t="s">
        <v>692</v>
      </c>
      <c r="D6" s="48" t="s">
        <v>692</v>
      </c>
      <c r="E6" s="48"/>
      <c r="F6" s="48" t="s">
        <v>119</v>
      </c>
      <c r="G6" s="48" t="s">
        <v>119</v>
      </c>
    </row>
    <row r="7" spans="1:7" ht="18" customHeight="1">
      <c r="A7" s="47"/>
      <c r="B7" s="48" t="s">
        <v>4</v>
      </c>
      <c r="C7" s="48" t="s">
        <v>4</v>
      </c>
      <c r="D7" s="48" t="s">
        <v>4</v>
      </c>
      <c r="E7" s="48"/>
      <c r="F7" s="50" t="s">
        <v>714</v>
      </c>
      <c r="G7" s="50" t="s">
        <v>714</v>
      </c>
    </row>
    <row r="8" spans="1:7" ht="18" customHeight="1">
      <c r="A8" s="47"/>
      <c r="B8" s="48" t="s">
        <v>120</v>
      </c>
      <c r="C8" s="48" t="s">
        <v>121</v>
      </c>
      <c r="D8" s="48" t="s">
        <v>60</v>
      </c>
      <c r="E8" s="48"/>
      <c r="F8" s="48" t="s">
        <v>122</v>
      </c>
      <c r="G8" s="48" t="s">
        <v>122</v>
      </c>
    </row>
    <row r="9" spans="1:7" ht="18" customHeight="1">
      <c r="A9" s="47"/>
      <c r="B9" s="48" t="s">
        <v>8</v>
      </c>
      <c r="C9" s="48" t="s">
        <v>7</v>
      </c>
      <c r="D9" s="48">
        <v>2021</v>
      </c>
      <c r="E9" s="48"/>
      <c r="F9" s="48" t="s">
        <v>123</v>
      </c>
      <c r="G9" s="48" t="s">
        <v>123</v>
      </c>
    </row>
    <row r="10" spans="1:7" ht="20.100000000000001" customHeight="1">
      <c r="A10" s="47"/>
      <c r="B10" s="51"/>
      <c r="C10" s="51"/>
      <c r="D10" s="51"/>
      <c r="E10" s="51"/>
      <c r="F10" s="52" t="s">
        <v>124</v>
      </c>
      <c r="G10" s="52" t="s">
        <v>7</v>
      </c>
    </row>
    <row r="11" spans="1:7" ht="30.75" customHeight="1">
      <c r="A11" s="53" t="s">
        <v>125</v>
      </c>
      <c r="B11" s="542">
        <v>100.3</v>
      </c>
      <c r="C11" s="542">
        <v>99.41</v>
      </c>
      <c r="D11" s="543">
        <v>107.05</v>
      </c>
      <c r="E11" s="544"/>
      <c r="F11" s="542">
        <v>110.13</v>
      </c>
      <c r="G11" s="542">
        <v>113.86</v>
      </c>
    </row>
    <row r="12" spans="1:7" ht="20.100000000000001" customHeight="1">
      <c r="A12" s="15" t="s">
        <v>17</v>
      </c>
      <c r="B12" s="545">
        <v>99.43</v>
      </c>
      <c r="C12" s="545">
        <v>90.63</v>
      </c>
      <c r="D12" s="546">
        <v>98.49</v>
      </c>
      <c r="E12" s="547"/>
      <c r="F12" s="545">
        <v>110.62</v>
      </c>
      <c r="G12" s="545">
        <v>121</v>
      </c>
    </row>
    <row r="13" spans="1:7" ht="20.100000000000001" customHeight="1">
      <c r="A13" s="15" t="s">
        <v>18</v>
      </c>
      <c r="B13" s="545">
        <v>95.27</v>
      </c>
      <c r="C13" s="545">
        <v>137.37</v>
      </c>
      <c r="D13" s="546">
        <v>135.99</v>
      </c>
      <c r="E13" s="547"/>
      <c r="F13" s="545">
        <v>120.11</v>
      </c>
      <c r="G13" s="545">
        <v>105.84</v>
      </c>
    </row>
    <row r="14" spans="1:7" ht="20.100000000000001" customHeight="1">
      <c r="A14" s="15" t="s">
        <v>19</v>
      </c>
      <c r="B14" s="545">
        <v>105.24</v>
      </c>
      <c r="C14" s="545">
        <v>103.69</v>
      </c>
      <c r="D14" s="546">
        <v>104.35</v>
      </c>
      <c r="E14" s="547"/>
      <c r="F14" s="545">
        <v>99.77</v>
      </c>
      <c r="G14" s="545">
        <v>113.84</v>
      </c>
    </row>
    <row r="15" spans="1:7" ht="20.100000000000001" customHeight="1">
      <c r="A15" s="15" t="s">
        <v>20</v>
      </c>
      <c r="B15" s="545">
        <v>100.63</v>
      </c>
      <c r="C15" s="545">
        <v>80.12</v>
      </c>
      <c r="D15" s="546">
        <v>92.27</v>
      </c>
      <c r="E15" s="547"/>
      <c r="F15" s="545">
        <v>107.64</v>
      </c>
      <c r="G15" s="545">
        <v>129.32</v>
      </c>
    </row>
    <row r="16" spans="1:7" ht="20.100000000000001" customHeight="1">
      <c r="A16" s="15" t="s">
        <v>21</v>
      </c>
      <c r="B16" s="545">
        <v>100.7</v>
      </c>
      <c r="C16" s="545">
        <v>96.01</v>
      </c>
      <c r="D16" s="546">
        <v>109.53</v>
      </c>
      <c r="E16" s="547"/>
      <c r="F16" s="545">
        <v>102.84</v>
      </c>
      <c r="G16" s="545">
        <v>165.01</v>
      </c>
    </row>
    <row r="17" spans="1:7" ht="20.100000000000001" customHeight="1">
      <c r="A17" s="15" t="s">
        <v>22</v>
      </c>
      <c r="B17" s="545">
        <v>101.32</v>
      </c>
      <c r="C17" s="545">
        <v>96.61</v>
      </c>
      <c r="D17" s="546">
        <v>117.55</v>
      </c>
      <c r="E17" s="547"/>
      <c r="F17" s="545">
        <v>103.58</v>
      </c>
      <c r="G17" s="545">
        <v>105.4</v>
      </c>
    </row>
    <row r="18" spans="1:7" ht="39.75" customHeight="1">
      <c r="A18" s="15" t="s">
        <v>126</v>
      </c>
      <c r="B18" s="545">
        <v>89.22</v>
      </c>
      <c r="C18" s="545">
        <v>77.39</v>
      </c>
      <c r="D18" s="546">
        <v>105.68</v>
      </c>
      <c r="E18" s="547"/>
      <c r="F18" s="545">
        <v>101.17</v>
      </c>
      <c r="G18" s="545">
        <v>112.59</v>
      </c>
    </row>
    <row r="19" spans="1:7" ht="20.100000000000001" customHeight="1">
      <c r="A19" s="15" t="s">
        <v>24</v>
      </c>
      <c r="B19" s="545">
        <v>96.58</v>
      </c>
      <c r="C19" s="545">
        <v>105.29</v>
      </c>
      <c r="D19" s="546">
        <v>111.03</v>
      </c>
      <c r="E19" s="547"/>
      <c r="F19" s="545">
        <v>102.88</v>
      </c>
      <c r="G19" s="545">
        <v>157.46</v>
      </c>
    </row>
    <row r="20" spans="1:7" ht="20.100000000000001" customHeight="1">
      <c r="A20" s="15" t="s">
        <v>25</v>
      </c>
      <c r="B20" s="545">
        <v>104.56</v>
      </c>
      <c r="C20" s="545">
        <v>96.92</v>
      </c>
      <c r="D20" s="546">
        <v>103</v>
      </c>
      <c r="E20" s="547"/>
      <c r="F20" s="545">
        <v>117.93</v>
      </c>
      <c r="G20" s="545">
        <v>77.72</v>
      </c>
    </row>
    <row r="21" spans="1:7" ht="20.100000000000001" customHeight="1">
      <c r="A21" s="15" t="s">
        <v>26</v>
      </c>
      <c r="B21" s="545">
        <v>110.69</v>
      </c>
      <c r="C21" s="545">
        <v>114.68</v>
      </c>
      <c r="D21" s="546">
        <v>119.66</v>
      </c>
      <c r="E21" s="547"/>
      <c r="F21" s="545">
        <v>85.23</v>
      </c>
      <c r="G21" s="545">
        <v>104.17</v>
      </c>
    </row>
    <row r="22" spans="1:7" ht="20.100000000000001" customHeight="1">
      <c r="A22" s="15" t="s">
        <v>27</v>
      </c>
      <c r="B22" s="545">
        <v>106.21</v>
      </c>
      <c r="C22" s="545">
        <v>79.56</v>
      </c>
      <c r="D22" s="546">
        <v>90.54</v>
      </c>
      <c r="E22" s="547"/>
      <c r="F22" s="545">
        <v>102.86</v>
      </c>
      <c r="G22" s="545">
        <v>92.27</v>
      </c>
    </row>
    <row r="23" spans="1:7" ht="20.100000000000001" customHeight="1">
      <c r="A23" s="15" t="s">
        <v>28</v>
      </c>
      <c r="B23" s="545">
        <v>105.55</v>
      </c>
      <c r="C23" s="545">
        <v>124.32</v>
      </c>
      <c r="D23" s="546">
        <v>127.77</v>
      </c>
      <c r="E23" s="547"/>
      <c r="F23" s="545">
        <v>88.07</v>
      </c>
      <c r="G23" s="545">
        <v>175.35</v>
      </c>
    </row>
    <row r="24" spans="1:7" ht="20.100000000000001" customHeight="1">
      <c r="A24" s="15" t="s">
        <v>29</v>
      </c>
      <c r="B24" s="545">
        <v>103.78</v>
      </c>
      <c r="C24" s="545">
        <v>80.37</v>
      </c>
      <c r="D24" s="546">
        <v>113.01</v>
      </c>
      <c r="E24" s="547"/>
      <c r="F24" s="545">
        <v>106.5</v>
      </c>
      <c r="G24" s="545">
        <v>65.16</v>
      </c>
    </row>
    <row r="25" spans="1:7" ht="20.100000000000001" customHeight="1">
      <c r="A25" s="15" t="s">
        <v>30</v>
      </c>
      <c r="B25" s="545">
        <v>94.21</v>
      </c>
      <c r="C25" s="545">
        <v>85.67</v>
      </c>
      <c r="D25" s="546">
        <v>102.34</v>
      </c>
      <c r="E25" s="547"/>
      <c r="F25" s="545">
        <v>139.27000000000001</v>
      </c>
      <c r="G25" s="545">
        <v>158.69999999999999</v>
      </c>
    </row>
    <row r="26" spans="1:7" ht="20.100000000000001" customHeight="1">
      <c r="A26" s="15" t="s">
        <v>31</v>
      </c>
      <c r="B26" s="545">
        <v>99.52</v>
      </c>
      <c r="C26" s="545">
        <v>97.04</v>
      </c>
      <c r="D26" s="546">
        <v>106.35</v>
      </c>
      <c r="E26" s="547"/>
      <c r="F26" s="545">
        <v>96.17</v>
      </c>
      <c r="G26" s="545">
        <v>136.69999999999999</v>
      </c>
    </row>
    <row r="27" spans="1:7" ht="27" customHeight="1">
      <c r="A27" s="15" t="s">
        <v>32</v>
      </c>
      <c r="B27" s="545">
        <v>103.35</v>
      </c>
      <c r="C27" s="545">
        <v>70.47</v>
      </c>
      <c r="D27" s="546">
        <v>111.63</v>
      </c>
      <c r="E27" s="547"/>
      <c r="F27" s="545">
        <v>105.01</v>
      </c>
      <c r="G27" s="545">
        <v>122.73</v>
      </c>
    </row>
    <row r="28" spans="1:7" ht="27" customHeight="1">
      <c r="A28" s="15" t="s">
        <v>33</v>
      </c>
      <c r="B28" s="545">
        <v>91.06</v>
      </c>
      <c r="C28" s="545">
        <v>88.21</v>
      </c>
      <c r="D28" s="546">
        <v>109.69</v>
      </c>
      <c r="E28" s="547"/>
      <c r="F28" s="545">
        <v>103.84</v>
      </c>
      <c r="G28" s="545">
        <v>148.27000000000001</v>
      </c>
    </row>
    <row r="29" spans="1:7" ht="20.100000000000001" customHeight="1">
      <c r="A29" s="15" t="s">
        <v>34</v>
      </c>
      <c r="B29" s="545">
        <v>100.14</v>
      </c>
      <c r="C29" s="545">
        <v>89.08</v>
      </c>
      <c r="D29" s="546">
        <v>100.34</v>
      </c>
      <c r="E29" s="547"/>
      <c r="F29" s="545">
        <v>117.27</v>
      </c>
      <c r="G29" s="545">
        <v>118.73</v>
      </c>
    </row>
    <row r="30" spans="1:7" ht="20.100000000000001" customHeight="1">
      <c r="A30" s="15" t="s">
        <v>127</v>
      </c>
      <c r="B30" s="545">
        <v>115.42</v>
      </c>
      <c r="C30" s="545">
        <v>121.54</v>
      </c>
      <c r="D30" s="546">
        <v>119.29</v>
      </c>
      <c r="E30" s="547"/>
      <c r="F30" s="545">
        <v>104.61</v>
      </c>
      <c r="G30" s="545">
        <v>97.05</v>
      </c>
    </row>
    <row r="31" spans="1:7" ht="20.100000000000001" customHeight="1">
      <c r="A31" s="15" t="s">
        <v>36</v>
      </c>
      <c r="B31" s="545">
        <v>101.7</v>
      </c>
      <c r="C31" s="545">
        <v>143.54</v>
      </c>
      <c r="D31" s="546">
        <v>118.83</v>
      </c>
      <c r="E31" s="547"/>
      <c r="F31" s="545">
        <v>97.94</v>
      </c>
      <c r="G31" s="545">
        <v>97.95</v>
      </c>
    </row>
    <row r="32" spans="1:7" ht="20.100000000000001" customHeight="1">
      <c r="A32" s="15" t="s">
        <v>37</v>
      </c>
      <c r="B32" s="545">
        <v>101.18</v>
      </c>
      <c r="C32" s="545">
        <v>98.27</v>
      </c>
      <c r="D32" s="546">
        <v>118.62</v>
      </c>
      <c r="E32" s="547"/>
      <c r="F32" s="545">
        <v>102.09</v>
      </c>
      <c r="G32" s="545">
        <v>75.33</v>
      </c>
    </row>
    <row r="33" spans="1:7" ht="20.100000000000001" customHeight="1">
      <c r="A33" s="15" t="s">
        <v>38</v>
      </c>
      <c r="B33" s="545">
        <v>107.46</v>
      </c>
      <c r="C33" s="545">
        <v>74.180000000000007</v>
      </c>
      <c r="D33" s="546">
        <v>88.49</v>
      </c>
      <c r="E33" s="547"/>
      <c r="F33" s="545">
        <v>93.49</v>
      </c>
      <c r="G33" s="545">
        <v>78.84</v>
      </c>
    </row>
    <row r="34" spans="1:7" ht="20.100000000000001" customHeight="1">
      <c r="A34" s="15" t="s">
        <v>39</v>
      </c>
      <c r="B34" s="545">
        <v>107.41</v>
      </c>
      <c r="C34" s="545">
        <v>96.71</v>
      </c>
      <c r="D34" s="546">
        <v>110.48</v>
      </c>
      <c r="E34" s="547"/>
      <c r="F34" s="545">
        <v>85.85</v>
      </c>
      <c r="G34" s="545">
        <v>51.47</v>
      </c>
    </row>
    <row r="35" spans="1:7" ht="20.100000000000001" customHeight="1">
      <c r="A35" s="15"/>
      <c r="B35" s="54"/>
      <c r="C35" s="15"/>
      <c r="D35" s="54"/>
      <c r="E35" s="55"/>
      <c r="F35" s="54"/>
      <c r="G35" s="54"/>
    </row>
    <row r="36" spans="1:7">
      <c r="A36" s="43"/>
      <c r="F36" s="54"/>
      <c r="G36" s="54"/>
    </row>
    <row r="37" spans="1:7">
      <c r="A37" s="43"/>
    </row>
    <row r="38" spans="1:7">
      <c r="A38" s="43"/>
    </row>
    <row r="39" spans="1:7">
      <c r="A39" s="43"/>
    </row>
    <row r="40" spans="1:7">
      <c r="A40" s="43"/>
    </row>
    <row r="41" spans="1:7">
      <c r="A41" s="43"/>
    </row>
    <row r="42" spans="1:7">
      <c r="A42" s="43"/>
    </row>
    <row r="43" spans="1:7">
      <c r="A43" s="43"/>
    </row>
    <row r="44" spans="1:7">
      <c r="A44" s="43"/>
    </row>
    <row r="45" spans="1:7">
      <c r="A45" s="43"/>
    </row>
    <row r="46" spans="1:7">
      <c r="A46" s="43"/>
    </row>
    <row r="47" spans="1:7">
      <c r="A47" s="43"/>
    </row>
    <row r="48" spans="1:7">
      <c r="A48" s="43"/>
    </row>
    <row r="49" spans="1:1">
      <c r="A49" s="43"/>
    </row>
    <row r="50" spans="1:1">
      <c r="A50" s="43"/>
    </row>
    <row r="51" spans="1:1">
      <c r="A51" s="43"/>
    </row>
    <row r="52" spans="1:1">
      <c r="A52" s="43"/>
    </row>
    <row r="53" spans="1:1">
      <c r="A53" s="43"/>
    </row>
    <row r="54" spans="1:1">
      <c r="A54" s="43"/>
    </row>
    <row r="55" spans="1:1">
      <c r="A55" s="43"/>
    </row>
    <row r="56" spans="1:1">
      <c r="A56" s="43"/>
    </row>
    <row r="57" spans="1:1">
      <c r="A57" s="43"/>
    </row>
    <row r="58" spans="1:1">
      <c r="A58" s="43"/>
    </row>
    <row r="59" spans="1:1">
      <c r="A59" s="43"/>
    </row>
    <row r="60" spans="1:1">
      <c r="A60" s="43"/>
    </row>
    <row r="61" spans="1:1">
      <c r="A61" s="43"/>
    </row>
    <row r="62" spans="1:1">
      <c r="A62" s="43"/>
    </row>
    <row r="63" spans="1:1">
      <c r="A63" s="43"/>
    </row>
    <row r="64" spans="1:1">
      <c r="A64" s="43"/>
    </row>
    <row r="65" spans="1:1">
      <c r="A65" s="43"/>
    </row>
    <row r="66" spans="1:1">
      <c r="A66" s="43"/>
    </row>
    <row r="67" spans="1:1">
      <c r="A67" s="43"/>
    </row>
    <row r="68" spans="1:1">
      <c r="A68" s="43"/>
    </row>
    <row r="69" spans="1:1">
      <c r="A69" s="43"/>
    </row>
    <row r="70" spans="1:1">
      <c r="A70" s="43"/>
    </row>
    <row r="71" spans="1:1">
      <c r="A71" s="43"/>
    </row>
    <row r="72" spans="1:1">
      <c r="A72" s="43"/>
    </row>
    <row r="73" spans="1:1">
      <c r="A73" s="43"/>
    </row>
    <row r="74" spans="1:1">
      <c r="A74" s="43"/>
    </row>
    <row r="75" spans="1:1">
      <c r="A75" s="43"/>
    </row>
    <row r="76" spans="1:1">
      <c r="A76" s="43"/>
    </row>
    <row r="77" spans="1:1">
      <c r="A77" s="43"/>
    </row>
    <row r="78" spans="1:1">
      <c r="A78" s="43"/>
    </row>
    <row r="79" spans="1:1">
      <c r="A79" s="43"/>
    </row>
    <row r="80" spans="1:1">
      <c r="A80" s="43"/>
    </row>
    <row r="81" spans="1:1">
      <c r="A81" s="43"/>
    </row>
    <row r="82" spans="1:1">
      <c r="A82" s="43"/>
    </row>
  </sheetData>
  <mergeCells count="2">
    <mergeCell ref="B4:D4"/>
    <mergeCell ref="F4:G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7"/>
  <sheetViews>
    <sheetView workbookViewId="0">
      <selection activeCell="I19" sqref="I19"/>
    </sheetView>
  </sheetViews>
  <sheetFormatPr defaultColWidth="11.44140625" defaultRowHeight="16.5" customHeight="1"/>
  <cols>
    <col min="1" max="1" width="53.6640625" style="57" customWidth="1"/>
    <col min="2" max="2" width="16.44140625" style="59" customWidth="1"/>
    <col min="3" max="3" width="17.33203125" style="59" customWidth="1"/>
    <col min="4" max="4" width="11.44140625" style="57" customWidth="1"/>
    <col min="5" max="16384" width="11.44140625" style="57"/>
  </cols>
  <sheetData>
    <row r="1" spans="1:120" ht="18" customHeight="1">
      <c r="A1" s="1133" t="s">
        <v>590</v>
      </c>
      <c r="B1" s="1133"/>
      <c r="C1" s="1133"/>
    </row>
    <row r="2" spans="1:120" ht="14.25" customHeight="1">
      <c r="A2" s="1022"/>
      <c r="B2" s="1022"/>
      <c r="C2" s="753"/>
    </row>
    <row r="3" spans="1:120" ht="14.25" customHeight="1">
      <c r="A3" s="58"/>
      <c r="C3" s="60" t="s">
        <v>0</v>
      </c>
    </row>
    <row r="4" spans="1:120" s="61" customFormat="1" ht="14.7" customHeight="1">
      <c r="A4" s="45"/>
      <c r="B4" s="46" t="s">
        <v>129</v>
      </c>
      <c r="C4" s="46" t="s">
        <v>129</v>
      </c>
    </row>
    <row r="5" spans="1:120" s="61" customFormat="1" ht="14.7" customHeight="1">
      <c r="A5" s="47"/>
      <c r="B5" s="48" t="s">
        <v>130</v>
      </c>
      <c r="C5" s="48" t="s">
        <v>130</v>
      </c>
    </row>
    <row r="6" spans="1:120" s="61" customFormat="1" ht="14.7" customHeight="1">
      <c r="A6" s="47"/>
      <c r="B6" s="50" t="s">
        <v>713</v>
      </c>
      <c r="C6" s="50" t="s">
        <v>713</v>
      </c>
    </row>
    <row r="7" spans="1:120" s="61" customFormat="1" ht="14.7" customHeight="1">
      <c r="A7" s="47"/>
      <c r="B7" s="48" t="s">
        <v>131</v>
      </c>
      <c r="C7" s="48" t="s">
        <v>131</v>
      </c>
    </row>
    <row r="8" spans="1:120" s="61" customFormat="1" ht="14.7" customHeight="1">
      <c r="A8" s="47"/>
      <c r="B8" s="52" t="s">
        <v>124</v>
      </c>
      <c r="C8" s="52" t="s">
        <v>7</v>
      </c>
    </row>
    <row r="9" spans="1:120" s="61" customFormat="1" ht="16.2" customHeight="1">
      <c r="A9" s="47"/>
      <c r="C9" s="83"/>
    </row>
    <row r="10" spans="1:120" ht="16.2" customHeight="1">
      <c r="A10" s="10" t="s">
        <v>9</v>
      </c>
      <c r="B10" s="82">
        <v>100.4</v>
      </c>
      <c r="C10" s="83">
        <v>100.27</v>
      </c>
    </row>
    <row r="11" spans="1:120" s="62" customFormat="1" ht="14.7" customHeight="1">
      <c r="A11" s="12" t="s">
        <v>10</v>
      </c>
      <c r="B11" s="82">
        <v>100.12</v>
      </c>
      <c r="C11" s="83">
        <v>102.65</v>
      </c>
    </row>
    <row r="12" spans="1:120" s="64" customFormat="1" ht="14.7" customHeight="1">
      <c r="A12" s="15" t="s">
        <v>11</v>
      </c>
      <c r="B12" s="85">
        <v>100.12</v>
      </c>
      <c r="C12" s="85">
        <v>99.97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</row>
    <row r="13" spans="1:120" s="59" customFormat="1" ht="14.7" customHeight="1">
      <c r="A13" s="15" t="s">
        <v>12</v>
      </c>
      <c r="B13" s="85">
        <v>100.08</v>
      </c>
      <c r="C13" s="85">
        <v>100.15</v>
      </c>
    </row>
    <row r="14" spans="1:120" s="59" customFormat="1" ht="14.7" customHeight="1">
      <c r="A14" s="15" t="s">
        <v>13</v>
      </c>
      <c r="B14" s="85">
        <v>100.3</v>
      </c>
      <c r="C14" s="85">
        <v>103.98</v>
      </c>
    </row>
    <row r="15" spans="1:120" s="59" customFormat="1" ht="14.7" customHeight="1">
      <c r="A15" s="15" t="s">
        <v>14</v>
      </c>
      <c r="B15" s="85">
        <v>100.07</v>
      </c>
      <c r="C15" s="85">
        <v>107.99</v>
      </c>
    </row>
    <row r="16" spans="1:120" s="59" customFormat="1" ht="14.7" customHeight="1">
      <c r="A16" s="15" t="s">
        <v>15</v>
      </c>
      <c r="B16" s="85">
        <v>100.31</v>
      </c>
      <c r="C16" s="85">
        <v>177.45</v>
      </c>
    </row>
    <row r="17" spans="1:120" s="59" customFormat="1" ht="14.7" customHeight="1">
      <c r="A17" s="18" t="s">
        <v>16</v>
      </c>
      <c r="B17" s="81">
        <v>100.43</v>
      </c>
      <c r="C17" s="81">
        <v>100.18</v>
      </c>
    </row>
    <row r="18" spans="1:120" s="65" customFormat="1" ht="14.7" customHeight="1">
      <c r="A18" s="15" t="s">
        <v>17</v>
      </c>
      <c r="B18" s="85">
        <v>100.88</v>
      </c>
      <c r="C18" s="85">
        <v>105.66</v>
      </c>
    </row>
    <row r="19" spans="1:120" s="59" customFormat="1" ht="14.7" customHeight="1">
      <c r="A19" s="15" t="s">
        <v>18</v>
      </c>
      <c r="B19" s="85">
        <v>100.35</v>
      </c>
      <c r="C19" s="85">
        <v>104.33</v>
      </c>
    </row>
    <row r="20" spans="1:120" s="59" customFormat="1" ht="14.7" customHeight="1">
      <c r="A20" s="15" t="s">
        <v>19</v>
      </c>
      <c r="B20" s="85">
        <v>100.32</v>
      </c>
      <c r="C20" s="85">
        <v>98.05</v>
      </c>
    </row>
    <row r="21" spans="1:120" s="59" customFormat="1" ht="14.7" customHeight="1">
      <c r="A21" s="15" t="s">
        <v>20</v>
      </c>
      <c r="B21" s="85">
        <v>100.69</v>
      </c>
      <c r="C21" s="85">
        <v>94.12</v>
      </c>
    </row>
    <row r="22" spans="1:120" s="59" customFormat="1" ht="14.7" customHeight="1">
      <c r="A22" s="15" t="s">
        <v>21</v>
      </c>
      <c r="B22" s="85">
        <v>100.13</v>
      </c>
      <c r="C22" s="85">
        <v>94.96</v>
      </c>
    </row>
    <row r="23" spans="1:120" s="59" customFormat="1" ht="14.7" customHeight="1">
      <c r="A23" s="15" t="s">
        <v>22</v>
      </c>
      <c r="B23" s="85">
        <v>100.66</v>
      </c>
      <c r="C23" s="85">
        <v>103.67</v>
      </c>
    </row>
    <row r="24" spans="1:120" s="59" customFormat="1" ht="27" customHeight="1">
      <c r="A24" s="15" t="s">
        <v>132</v>
      </c>
      <c r="B24" s="85">
        <v>100.23</v>
      </c>
      <c r="C24" s="87">
        <v>99.14</v>
      </c>
    </row>
    <row r="25" spans="1:120" s="59" customFormat="1" ht="14.7" customHeight="1">
      <c r="A25" s="15" t="s">
        <v>24</v>
      </c>
      <c r="B25" s="85">
        <v>100.88</v>
      </c>
      <c r="C25" s="87">
        <v>104.95</v>
      </c>
    </row>
    <row r="26" spans="1:120" s="59" customFormat="1" ht="14.7" customHeight="1">
      <c r="A26" s="15" t="s">
        <v>25</v>
      </c>
      <c r="B26" s="85">
        <v>100.36</v>
      </c>
      <c r="C26" s="87">
        <v>97.87</v>
      </c>
    </row>
    <row r="27" spans="1:120" s="59" customFormat="1" ht="14.7" customHeight="1">
      <c r="A27" s="15" t="s">
        <v>26</v>
      </c>
      <c r="B27" s="85">
        <v>99.86</v>
      </c>
      <c r="C27" s="85">
        <v>100.66</v>
      </c>
    </row>
    <row r="28" spans="1:120" s="59" customFormat="1" ht="14.7" customHeight="1">
      <c r="A28" s="15" t="s">
        <v>27</v>
      </c>
      <c r="B28" s="85">
        <v>100.2</v>
      </c>
      <c r="C28" s="85">
        <v>101.12</v>
      </c>
    </row>
    <row r="29" spans="1:120" s="66" customFormat="1" ht="14.7" customHeight="1">
      <c r="A29" s="15" t="s">
        <v>28</v>
      </c>
      <c r="B29" s="85">
        <v>100.24</v>
      </c>
      <c r="C29" s="87">
        <v>100.75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</row>
    <row r="30" spans="1:120" s="59" customFormat="1" ht="14.7" customHeight="1">
      <c r="A30" s="15" t="s">
        <v>29</v>
      </c>
      <c r="B30" s="85">
        <v>100.44</v>
      </c>
      <c r="C30" s="85">
        <v>105.75</v>
      </c>
    </row>
    <row r="31" spans="1:120" s="59" customFormat="1" ht="14.7" customHeight="1">
      <c r="A31" s="15" t="s">
        <v>30</v>
      </c>
      <c r="B31" s="85">
        <v>99.9</v>
      </c>
      <c r="C31" s="85">
        <v>97.87</v>
      </c>
    </row>
    <row r="32" spans="1:120" s="59" customFormat="1" ht="14.7" customHeight="1">
      <c r="A32" s="15" t="s">
        <v>31</v>
      </c>
      <c r="B32" s="85">
        <v>99.93</v>
      </c>
      <c r="C32" s="85">
        <v>100.12</v>
      </c>
    </row>
    <row r="33" spans="1:3" s="59" customFormat="1" ht="27" customHeight="1">
      <c r="A33" s="15" t="s">
        <v>32</v>
      </c>
      <c r="B33" s="85">
        <v>100.39</v>
      </c>
      <c r="C33" s="85">
        <v>101.65</v>
      </c>
    </row>
    <row r="34" spans="1:3" s="59" customFormat="1" ht="27" customHeight="1">
      <c r="A34" s="15" t="s">
        <v>33</v>
      </c>
      <c r="B34" s="85">
        <v>100.57</v>
      </c>
      <c r="C34" s="85">
        <v>98.65</v>
      </c>
    </row>
    <row r="35" spans="1:3" s="59" customFormat="1" ht="14.7" customHeight="1">
      <c r="A35" s="15" t="s">
        <v>34</v>
      </c>
      <c r="B35" s="85">
        <v>100.64</v>
      </c>
      <c r="C35" s="85">
        <v>99.05</v>
      </c>
    </row>
    <row r="36" spans="1:3" s="59" customFormat="1" ht="14.7" customHeight="1">
      <c r="A36" s="15" t="s">
        <v>35</v>
      </c>
      <c r="B36" s="85">
        <v>100.64</v>
      </c>
      <c r="C36" s="85">
        <v>101.72</v>
      </c>
    </row>
    <row r="37" spans="1:3" s="65" customFormat="1" ht="14.7" customHeight="1">
      <c r="A37" s="15" t="s">
        <v>36</v>
      </c>
      <c r="B37" s="85">
        <v>100.14</v>
      </c>
      <c r="C37" s="85">
        <v>99.76</v>
      </c>
    </row>
    <row r="38" spans="1:3" s="65" customFormat="1" ht="14.7" customHeight="1">
      <c r="A38" s="15" t="s">
        <v>37</v>
      </c>
      <c r="B38" s="85">
        <v>102.5</v>
      </c>
      <c r="C38" s="85">
        <v>108.84</v>
      </c>
    </row>
    <row r="39" spans="1:3" s="59" customFormat="1" ht="14.7" customHeight="1">
      <c r="A39" s="15" t="s">
        <v>38</v>
      </c>
      <c r="B39" s="85">
        <v>98.56</v>
      </c>
      <c r="C39" s="87">
        <v>93.59</v>
      </c>
    </row>
    <row r="40" spans="1:3" ht="14.7" customHeight="1">
      <c r="A40" s="15" t="s">
        <v>39</v>
      </c>
      <c r="B40" s="85">
        <v>100.03</v>
      </c>
      <c r="C40" s="85">
        <v>105.17</v>
      </c>
    </row>
    <row r="41" spans="1:3" ht="14.7" customHeight="1">
      <c r="A41" s="15" t="s">
        <v>40</v>
      </c>
      <c r="B41" s="85">
        <v>100.47</v>
      </c>
      <c r="C41" s="85">
        <v>93.62</v>
      </c>
    </row>
    <row r="42" spans="1:3" ht="14.7" customHeight="1">
      <c r="A42" s="20" t="s">
        <v>41</v>
      </c>
      <c r="B42" s="81">
        <v>100.03</v>
      </c>
      <c r="C42" s="81">
        <v>100.09</v>
      </c>
    </row>
    <row r="43" spans="1:3" ht="14.7" customHeight="1">
      <c r="A43" s="20" t="s">
        <v>638</v>
      </c>
      <c r="B43" s="81">
        <v>100.12</v>
      </c>
      <c r="C43" s="81">
        <v>101.15</v>
      </c>
    </row>
    <row r="44" spans="1:3" ht="14.7" customHeight="1">
      <c r="A44" s="15" t="s">
        <v>42</v>
      </c>
      <c r="B44" s="85">
        <v>100.05</v>
      </c>
      <c r="C44" s="87">
        <v>99.3</v>
      </c>
    </row>
    <row r="45" spans="1:3" ht="14.7" customHeight="1">
      <c r="A45" s="15" t="s">
        <v>43</v>
      </c>
      <c r="B45" s="89">
        <v>99.98</v>
      </c>
      <c r="C45" s="90">
        <v>100.71</v>
      </c>
    </row>
    <row r="46" spans="1:3" ht="14.7" customHeight="1">
      <c r="A46" s="15" t="s">
        <v>133</v>
      </c>
      <c r="B46" s="85">
        <v>100.21</v>
      </c>
      <c r="C46" s="85">
        <v>102.7</v>
      </c>
    </row>
    <row r="47" spans="1:3" ht="14.7" customHeight="1">
      <c r="A47" s="15" t="s">
        <v>134</v>
      </c>
      <c r="B47" s="85">
        <v>98.48</v>
      </c>
      <c r="C47" s="85">
        <v>98.48</v>
      </c>
    </row>
  </sheetData>
  <mergeCells count="1">
    <mergeCell ref="A1:C1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>
      <selection activeCell="I19" sqref="I19"/>
    </sheetView>
  </sheetViews>
  <sheetFormatPr defaultColWidth="9.33203125" defaultRowHeight="13.2"/>
  <cols>
    <col min="1" max="1" width="35.6640625" style="86" customWidth="1"/>
    <col min="2" max="2" width="25.5546875" style="86" customWidth="1"/>
    <col min="3" max="3" width="24.6640625" style="86" customWidth="1"/>
    <col min="4" max="16384" width="9.33203125" style="86"/>
  </cols>
  <sheetData>
    <row r="1" spans="1:11" s="69" customFormat="1" ht="19.5" customHeight="1">
      <c r="A1" s="67" t="s">
        <v>128</v>
      </c>
      <c r="B1" s="1099"/>
      <c r="C1" s="68"/>
    </row>
    <row r="2" spans="1:11" s="69" customFormat="1" ht="19.5" customHeight="1">
      <c r="A2" s="1022" t="s">
        <v>135</v>
      </c>
      <c r="B2" s="1022"/>
      <c r="C2" s="70"/>
    </row>
    <row r="3" spans="1:11" s="69" customFormat="1" ht="19.5" customHeight="1">
      <c r="A3" s="70"/>
      <c r="B3" s="70"/>
      <c r="C3" s="70"/>
    </row>
    <row r="4" spans="1:11" s="69" customFormat="1" ht="19.5" customHeight="1">
      <c r="A4" s="71"/>
      <c r="B4" s="72"/>
      <c r="C4" s="44" t="s">
        <v>0</v>
      </c>
    </row>
    <row r="5" spans="1:11" s="75" customFormat="1" ht="17.7" customHeight="1">
      <c r="A5" s="73"/>
      <c r="B5" s="74" t="s">
        <v>136</v>
      </c>
      <c r="C5" s="74" t="s">
        <v>136</v>
      </c>
    </row>
    <row r="6" spans="1:11" s="75" customFormat="1" ht="17.7" customHeight="1">
      <c r="A6" s="76"/>
      <c r="B6" s="77" t="s">
        <v>712</v>
      </c>
      <c r="C6" s="77" t="s">
        <v>712</v>
      </c>
    </row>
    <row r="7" spans="1:11" s="75" customFormat="1" ht="17.7" customHeight="1">
      <c r="A7" s="76"/>
      <c r="B7" s="78" t="s">
        <v>137</v>
      </c>
      <c r="C7" s="78" t="s">
        <v>138</v>
      </c>
    </row>
    <row r="8" spans="1:11" s="75" customFormat="1" ht="17.7" customHeight="1">
      <c r="A8" s="76"/>
      <c r="B8" s="79"/>
      <c r="C8" s="79"/>
    </row>
    <row r="9" spans="1:11" s="69" customFormat="1" ht="17.7" customHeight="1">
      <c r="A9" s="80" t="s">
        <v>139</v>
      </c>
      <c r="B9" s="440">
        <v>100.4</v>
      </c>
      <c r="C9" s="441">
        <v>100.27</v>
      </c>
    </row>
    <row r="10" spans="1:11" s="69" customFormat="1" ht="18.45" customHeight="1">
      <c r="A10" s="84" t="s">
        <v>140</v>
      </c>
      <c r="B10" s="605">
        <v>100.43</v>
      </c>
      <c r="C10" s="605">
        <v>99.99</v>
      </c>
      <c r="D10" s="86"/>
      <c r="E10" s="86"/>
      <c r="F10" s="86"/>
      <c r="G10" s="86"/>
      <c r="H10" s="86"/>
      <c r="I10" s="86"/>
      <c r="J10" s="86"/>
      <c r="K10" s="86"/>
    </row>
    <row r="11" spans="1:11" ht="18.45" customHeight="1">
      <c r="A11" s="84" t="s">
        <v>141</v>
      </c>
      <c r="B11" s="605">
        <v>102.86</v>
      </c>
      <c r="C11" s="605">
        <v>104.63</v>
      </c>
    </row>
    <row r="12" spans="1:11" ht="18.45" customHeight="1">
      <c r="A12" s="84" t="s">
        <v>142</v>
      </c>
      <c r="B12" s="605">
        <v>97.91</v>
      </c>
      <c r="C12" s="605">
        <v>96.66</v>
      </c>
    </row>
    <row r="13" spans="1:11" ht="18.45" customHeight="1">
      <c r="A13" s="84" t="s">
        <v>143</v>
      </c>
      <c r="B13" s="605">
        <v>98.26</v>
      </c>
      <c r="C13" s="605">
        <v>98.94</v>
      </c>
    </row>
    <row r="14" spans="1:11" ht="18.45" customHeight="1">
      <c r="A14" s="84" t="s">
        <v>144</v>
      </c>
      <c r="B14" s="605">
        <v>100.19</v>
      </c>
      <c r="C14" s="605">
        <v>114.79</v>
      </c>
    </row>
    <row r="15" spans="1:11" ht="18.45" customHeight="1">
      <c r="A15" s="84" t="s">
        <v>145</v>
      </c>
      <c r="B15" s="605">
        <v>101.03</v>
      </c>
      <c r="C15" s="605">
        <v>104.06</v>
      </c>
    </row>
    <row r="16" spans="1:11" ht="18.45" customHeight="1">
      <c r="A16" s="84" t="s">
        <v>146</v>
      </c>
      <c r="B16" s="605">
        <v>100.65</v>
      </c>
      <c r="C16" s="605">
        <v>96.1</v>
      </c>
    </row>
    <row r="17" spans="1:3" ht="18.45" customHeight="1">
      <c r="A17" s="84" t="s">
        <v>147</v>
      </c>
      <c r="B17" s="605">
        <v>100.99</v>
      </c>
      <c r="C17" s="605">
        <v>95.98</v>
      </c>
    </row>
    <row r="18" spans="1:3" ht="18.45" customHeight="1">
      <c r="A18" s="84" t="s">
        <v>148</v>
      </c>
      <c r="B18" s="605">
        <v>101.02</v>
      </c>
      <c r="C18" s="605">
        <v>107.06</v>
      </c>
    </row>
    <row r="19" spans="1:3" ht="18.45" customHeight="1">
      <c r="A19" s="84" t="s">
        <v>149</v>
      </c>
      <c r="B19" s="605">
        <v>101.91</v>
      </c>
      <c r="C19" s="605">
        <v>100.45</v>
      </c>
    </row>
    <row r="20" spans="1:3" ht="18.45" customHeight="1">
      <c r="A20" s="84" t="s">
        <v>150</v>
      </c>
      <c r="B20" s="605">
        <v>100.27</v>
      </c>
      <c r="C20" s="605">
        <v>98.6</v>
      </c>
    </row>
    <row r="21" spans="1:3" ht="18.45" customHeight="1">
      <c r="A21" s="84" t="s">
        <v>151</v>
      </c>
      <c r="B21" s="605">
        <v>100.99</v>
      </c>
      <c r="C21" s="605">
        <v>99.32</v>
      </c>
    </row>
    <row r="22" spans="1:3" ht="18.45" customHeight="1">
      <c r="A22" s="84" t="s">
        <v>152</v>
      </c>
      <c r="B22" s="605">
        <v>100.34</v>
      </c>
      <c r="C22" s="605">
        <v>91.22</v>
      </c>
    </row>
    <row r="23" spans="1:3" ht="18.45" customHeight="1">
      <c r="A23" s="84" t="s">
        <v>153</v>
      </c>
      <c r="B23" s="605">
        <v>101.54</v>
      </c>
      <c r="C23" s="605">
        <v>100.33</v>
      </c>
    </row>
    <row r="24" spans="1:3" ht="18.45" customHeight="1">
      <c r="A24" s="84" t="s">
        <v>154</v>
      </c>
      <c r="B24" s="605">
        <v>99.65</v>
      </c>
      <c r="C24" s="605">
        <v>164.82</v>
      </c>
    </row>
    <row r="25" spans="1:3" ht="18.45" customHeight="1">
      <c r="A25" s="84" t="s">
        <v>155</v>
      </c>
      <c r="B25" s="605">
        <v>99.57</v>
      </c>
      <c r="C25" s="605">
        <v>97.09</v>
      </c>
    </row>
    <row r="26" spans="1:3" ht="18.45" customHeight="1">
      <c r="A26" s="84" t="s">
        <v>156</v>
      </c>
      <c r="B26" s="605">
        <v>100.13</v>
      </c>
      <c r="C26" s="605">
        <v>104.03</v>
      </c>
    </row>
    <row r="27" spans="1:3" ht="18.45" customHeight="1">
      <c r="A27" s="84" t="s">
        <v>157</v>
      </c>
      <c r="B27" s="605">
        <v>100.81</v>
      </c>
      <c r="C27" s="605">
        <v>96.49</v>
      </c>
    </row>
    <row r="28" spans="1:3" ht="18.45" customHeight="1">
      <c r="A28" s="84" t="s">
        <v>158</v>
      </c>
      <c r="B28" s="605">
        <v>99.89</v>
      </c>
      <c r="C28" s="605">
        <v>94.37</v>
      </c>
    </row>
    <row r="29" spans="1:3" ht="18.45" customHeight="1">
      <c r="A29" s="84" t="s">
        <v>159</v>
      </c>
      <c r="B29" s="605">
        <v>101.36</v>
      </c>
      <c r="C29" s="605">
        <v>96.26</v>
      </c>
    </row>
    <row r="30" spans="1:3" ht="18.45" customHeight="1">
      <c r="A30" s="84" t="s">
        <v>160</v>
      </c>
      <c r="B30" s="605">
        <v>101.13</v>
      </c>
      <c r="C30" s="605">
        <v>88.3</v>
      </c>
    </row>
    <row r="31" spans="1:3" ht="18.45" customHeight="1">
      <c r="A31" s="84" t="s">
        <v>161</v>
      </c>
      <c r="B31" s="605">
        <v>100.25</v>
      </c>
      <c r="C31" s="605">
        <v>107.97</v>
      </c>
    </row>
    <row r="32" spans="1:3" ht="18.45" customHeight="1">
      <c r="A32" s="84" t="s">
        <v>162</v>
      </c>
      <c r="B32" s="605">
        <v>99.51</v>
      </c>
      <c r="C32" s="605">
        <v>111.88</v>
      </c>
    </row>
    <row r="33" spans="1:11" ht="18.45" customHeight="1">
      <c r="A33" s="84" t="s">
        <v>163</v>
      </c>
      <c r="B33" s="605">
        <v>101.17</v>
      </c>
      <c r="C33" s="605">
        <v>100.63</v>
      </c>
    </row>
    <row r="34" spans="1:11" ht="18.45" customHeight="1">
      <c r="A34" s="84" t="s">
        <v>164</v>
      </c>
      <c r="B34" s="605">
        <v>102.42</v>
      </c>
      <c r="C34" s="605">
        <v>91.44</v>
      </c>
    </row>
    <row r="35" spans="1:11" ht="18.45" customHeight="1">
      <c r="A35" s="84" t="s">
        <v>165</v>
      </c>
      <c r="B35" s="605">
        <v>101.45</v>
      </c>
      <c r="C35" s="605">
        <v>92.15</v>
      </c>
    </row>
    <row r="36" spans="1:11" ht="18.45" customHeight="1">
      <c r="A36" s="84" t="s">
        <v>166</v>
      </c>
      <c r="B36" s="605">
        <v>99.86</v>
      </c>
      <c r="C36" s="605">
        <v>94.47</v>
      </c>
    </row>
    <row r="37" spans="1:11" ht="18.45" customHeight="1">
      <c r="A37" s="84" t="s">
        <v>167</v>
      </c>
      <c r="B37" s="605">
        <v>99.41</v>
      </c>
      <c r="C37" s="605">
        <v>97.84</v>
      </c>
    </row>
    <row r="38" spans="1:11" ht="18.45" customHeight="1">
      <c r="A38" s="84" t="s">
        <v>168</v>
      </c>
      <c r="B38" s="605">
        <v>100.2</v>
      </c>
      <c r="C38" s="605">
        <v>102.21</v>
      </c>
    </row>
    <row r="39" spans="1:11" ht="18.45" customHeight="1">
      <c r="A39" s="84" t="s">
        <v>169</v>
      </c>
      <c r="B39" s="605">
        <v>100.32</v>
      </c>
      <c r="C39" s="605">
        <v>116.53</v>
      </c>
    </row>
    <row r="40" spans="1:11" ht="18.45" customHeight="1">
      <c r="A40" s="84" t="s">
        <v>170</v>
      </c>
      <c r="B40" s="605">
        <v>100.03</v>
      </c>
      <c r="C40" s="605">
        <v>94.66</v>
      </c>
    </row>
    <row r="41" spans="1:11" ht="16.95" customHeight="1">
      <c r="A41" s="67" t="s">
        <v>591</v>
      </c>
      <c r="B41" s="68"/>
      <c r="C41" s="68"/>
      <c r="D41" s="69"/>
      <c r="E41" s="69"/>
      <c r="F41" s="69"/>
      <c r="G41" s="69"/>
      <c r="H41" s="69"/>
      <c r="I41" s="69"/>
      <c r="J41" s="69"/>
      <c r="K41" s="69"/>
    </row>
    <row r="42" spans="1:11" ht="16.95" customHeight="1">
      <c r="A42" s="753" t="s">
        <v>135</v>
      </c>
      <c r="B42" s="70"/>
      <c r="C42" s="70"/>
      <c r="D42" s="69"/>
      <c r="E42" s="69"/>
      <c r="F42" s="69"/>
      <c r="G42" s="69"/>
      <c r="H42" s="69"/>
      <c r="I42" s="69"/>
      <c r="J42" s="69"/>
      <c r="K42" s="69"/>
    </row>
    <row r="43" spans="1:11" ht="16.95" customHeight="1">
      <c r="A43" s="753"/>
      <c r="B43" s="70"/>
      <c r="C43" s="70"/>
      <c r="D43" s="69"/>
      <c r="E43" s="69"/>
      <c r="F43" s="69"/>
      <c r="G43" s="69"/>
      <c r="H43" s="69"/>
      <c r="I43" s="69"/>
      <c r="J43" s="69"/>
      <c r="K43" s="69"/>
    </row>
    <row r="44" spans="1:11" ht="16.95" customHeight="1">
      <c r="A44" s="71"/>
      <c r="B44" s="72"/>
      <c r="C44" s="44" t="s">
        <v>0</v>
      </c>
      <c r="D44" s="69"/>
      <c r="E44" s="69"/>
      <c r="F44" s="69"/>
      <c r="G44" s="69"/>
      <c r="H44" s="69"/>
      <c r="I44" s="69"/>
      <c r="J44" s="69"/>
      <c r="K44" s="69"/>
    </row>
    <row r="45" spans="1:11" s="69" customFormat="1" ht="21" customHeight="1">
      <c r="A45" s="73"/>
      <c r="B45" s="74" t="s">
        <v>136</v>
      </c>
      <c r="C45" s="74" t="s">
        <v>136</v>
      </c>
      <c r="D45" s="75"/>
      <c r="E45" s="75"/>
      <c r="F45" s="75"/>
      <c r="G45" s="75"/>
      <c r="H45" s="75"/>
      <c r="I45" s="75"/>
      <c r="J45" s="75"/>
      <c r="K45" s="75"/>
    </row>
    <row r="46" spans="1:11" s="69" customFormat="1" ht="19.2" customHeight="1">
      <c r="A46" s="76"/>
      <c r="B46" s="77" t="s">
        <v>712</v>
      </c>
      <c r="C46" s="77" t="s">
        <v>712</v>
      </c>
      <c r="D46" s="75"/>
      <c r="E46" s="75"/>
      <c r="F46" s="75"/>
      <c r="G46" s="75"/>
      <c r="H46" s="75"/>
      <c r="I46" s="75"/>
      <c r="J46" s="75"/>
      <c r="K46" s="75"/>
    </row>
    <row r="47" spans="1:11" s="69" customFormat="1" ht="19.2" customHeight="1">
      <c r="A47" s="76"/>
      <c r="B47" s="78" t="s">
        <v>137</v>
      </c>
      <c r="C47" s="78" t="s">
        <v>138</v>
      </c>
      <c r="D47" s="75"/>
      <c r="E47" s="75"/>
      <c r="F47" s="75"/>
      <c r="G47" s="75"/>
      <c r="H47" s="75"/>
      <c r="I47" s="75"/>
      <c r="J47" s="75"/>
      <c r="K47" s="75"/>
    </row>
    <row r="48" spans="1:11" s="69" customFormat="1" ht="19.2" customHeight="1">
      <c r="A48" s="88"/>
      <c r="B48" s="89"/>
      <c r="C48" s="89"/>
      <c r="D48" s="86"/>
      <c r="E48" s="86"/>
      <c r="F48" s="86"/>
      <c r="G48" s="86"/>
      <c r="H48" s="86"/>
      <c r="I48" s="86"/>
      <c r="J48" s="86"/>
      <c r="K48" s="86"/>
    </row>
    <row r="49" spans="1:11" s="75" customFormat="1" ht="18" customHeight="1">
      <c r="A49" s="84" t="s">
        <v>171</v>
      </c>
      <c r="B49" s="606">
        <v>100.1</v>
      </c>
      <c r="C49" s="607">
        <v>99.05</v>
      </c>
      <c r="D49" s="86"/>
      <c r="E49" s="86"/>
      <c r="F49" s="86"/>
      <c r="G49" s="86"/>
      <c r="H49" s="86"/>
      <c r="I49" s="86"/>
      <c r="J49" s="86"/>
      <c r="K49" s="86"/>
    </row>
    <row r="50" spans="1:11" s="75" customFormat="1" ht="18" customHeight="1">
      <c r="A50" s="84" t="s">
        <v>172</v>
      </c>
      <c r="B50" s="606">
        <v>99.66</v>
      </c>
      <c r="C50" s="607">
        <v>99.21</v>
      </c>
      <c r="D50" s="86"/>
      <c r="E50" s="86"/>
      <c r="F50" s="86"/>
      <c r="G50" s="86"/>
      <c r="H50" s="86"/>
      <c r="I50" s="86"/>
      <c r="J50" s="86"/>
      <c r="K50" s="86"/>
    </row>
    <row r="51" spans="1:11" s="75" customFormat="1" ht="18" customHeight="1">
      <c r="A51" s="84" t="s">
        <v>173</v>
      </c>
      <c r="B51" s="605">
        <v>100.24</v>
      </c>
      <c r="C51" s="605">
        <v>110.04</v>
      </c>
      <c r="D51" s="86"/>
      <c r="E51" s="86"/>
      <c r="F51" s="86"/>
      <c r="G51" s="86"/>
      <c r="H51" s="86"/>
      <c r="I51" s="86"/>
      <c r="J51" s="86"/>
      <c r="K51" s="86"/>
    </row>
    <row r="52" spans="1:11" ht="18" customHeight="1">
      <c r="A52" s="84" t="s">
        <v>174</v>
      </c>
      <c r="B52" s="605">
        <v>101.02</v>
      </c>
      <c r="C52" s="605">
        <v>95.5</v>
      </c>
    </row>
    <row r="53" spans="1:11" ht="18" customHeight="1">
      <c r="A53" s="84" t="s">
        <v>175</v>
      </c>
      <c r="B53" s="605">
        <v>100.45</v>
      </c>
      <c r="C53" s="605">
        <v>90.06</v>
      </c>
    </row>
    <row r="54" spans="1:11" ht="18" customHeight="1">
      <c r="A54" s="84" t="s">
        <v>176</v>
      </c>
      <c r="B54" s="605">
        <v>100.56</v>
      </c>
      <c r="C54" s="605">
        <v>100.39</v>
      </c>
    </row>
    <row r="55" spans="1:11" ht="18" customHeight="1">
      <c r="A55" s="84" t="s">
        <v>177</v>
      </c>
      <c r="B55" s="605">
        <v>100.37</v>
      </c>
      <c r="C55" s="605">
        <v>127.26</v>
      </c>
    </row>
    <row r="56" spans="1:11" ht="18" customHeight="1">
      <c r="A56" s="84" t="s">
        <v>178</v>
      </c>
      <c r="B56" s="605">
        <v>101.19</v>
      </c>
      <c r="C56" s="605">
        <v>127.02</v>
      </c>
    </row>
    <row r="57" spans="1:11" ht="18" customHeight="1">
      <c r="A57" s="84" t="s">
        <v>179</v>
      </c>
      <c r="B57" s="605">
        <v>100.62</v>
      </c>
      <c r="C57" s="605">
        <v>101.99</v>
      </c>
    </row>
    <row r="58" spans="1:11" ht="18" customHeight="1">
      <c r="A58" s="84" t="s">
        <v>180</v>
      </c>
      <c r="B58" s="605">
        <v>105.29</v>
      </c>
      <c r="C58" s="605">
        <v>100.31</v>
      </c>
    </row>
    <row r="59" spans="1:11" ht="18" customHeight="1">
      <c r="A59" s="84" t="s">
        <v>181</v>
      </c>
      <c r="B59" s="605">
        <v>101.34</v>
      </c>
      <c r="C59" s="605">
        <v>103.18</v>
      </c>
    </row>
    <row r="60" spans="1:11" ht="18" customHeight="1">
      <c r="A60" s="84" t="s">
        <v>182</v>
      </c>
      <c r="B60" s="605">
        <v>99.96</v>
      </c>
      <c r="C60" s="605">
        <v>102.63</v>
      </c>
    </row>
    <row r="61" spans="1:11" ht="18" customHeight="1">
      <c r="A61" s="84" t="s">
        <v>183</v>
      </c>
      <c r="B61" s="605">
        <v>100.09</v>
      </c>
      <c r="C61" s="605">
        <v>101.29</v>
      </c>
    </row>
    <row r="62" spans="1:11" ht="18" customHeight="1">
      <c r="A62" s="84" t="s">
        <v>184</v>
      </c>
      <c r="B62" s="605">
        <v>100.65</v>
      </c>
      <c r="C62" s="605">
        <v>99.04</v>
      </c>
    </row>
    <row r="63" spans="1:11" ht="18" customHeight="1">
      <c r="A63" s="84" t="s">
        <v>185</v>
      </c>
      <c r="B63" s="605">
        <v>102.25</v>
      </c>
      <c r="C63" s="605">
        <v>100.58</v>
      </c>
    </row>
    <row r="64" spans="1:11" ht="18" customHeight="1">
      <c r="A64" s="84" t="s">
        <v>186</v>
      </c>
      <c r="B64" s="605">
        <v>100.3</v>
      </c>
      <c r="C64" s="605">
        <v>98.88</v>
      </c>
    </row>
    <row r="65" spans="1:3" ht="18" customHeight="1">
      <c r="A65" s="84" t="s">
        <v>187</v>
      </c>
      <c r="B65" s="605">
        <v>100.12</v>
      </c>
      <c r="C65" s="605">
        <v>97.79</v>
      </c>
    </row>
    <row r="66" spans="1:3" ht="18" customHeight="1">
      <c r="A66" s="84" t="s">
        <v>188</v>
      </c>
      <c r="B66" s="605">
        <v>100.93</v>
      </c>
      <c r="C66" s="605">
        <v>100.59</v>
      </c>
    </row>
    <row r="67" spans="1:3" ht="18" customHeight="1">
      <c r="A67" s="84" t="s">
        <v>189</v>
      </c>
      <c r="B67" s="605">
        <v>99.82</v>
      </c>
      <c r="C67" s="605">
        <v>95.87</v>
      </c>
    </row>
    <row r="68" spans="1:3" ht="18" customHeight="1">
      <c r="A68" s="84" t="s">
        <v>190</v>
      </c>
      <c r="B68" s="605">
        <v>100.11</v>
      </c>
      <c r="C68" s="605">
        <v>101.77</v>
      </c>
    </row>
    <row r="69" spans="1:3" ht="18" customHeight="1">
      <c r="A69" s="84" t="s">
        <v>191</v>
      </c>
      <c r="B69" s="605">
        <v>99.92</v>
      </c>
      <c r="C69" s="605">
        <v>118.34</v>
      </c>
    </row>
    <row r="70" spans="1:3" ht="18" customHeight="1">
      <c r="A70" s="84" t="s">
        <v>192</v>
      </c>
      <c r="B70" s="605">
        <v>100.02</v>
      </c>
      <c r="C70" s="605">
        <v>98.67</v>
      </c>
    </row>
    <row r="71" spans="1:3" ht="18" customHeight="1">
      <c r="A71" s="84" t="s">
        <v>193</v>
      </c>
      <c r="B71" s="605">
        <v>98</v>
      </c>
      <c r="C71" s="605">
        <v>99.81</v>
      </c>
    </row>
    <row r="72" spans="1:3" ht="18" customHeight="1">
      <c r="A72" s="84" t="s">
        <v>194</v>
      </c>
      <c r="B72" s="605">
        <v>100.27</v>
      </c>
      <c r="C72" s="605">
        <v>106.68</v>
      </c>
    </row>
    <row r="73" spans="1:3" ht="18" customHeight="1">
      <c r="A73" s="84" t="s">
        <v>195</v>
      </c>
      <c r="B73" s="605">
        <v>101.32</v>
      </c>
      <c r="C73" s="605">
        <v>105.03</v>
      </c>
    </row>
    <row r="74" spans="1:3" ht="18" customHeight="1">
      <c r="A74" s="84" t="s">
        <v>196</v>
      </c>
      <c r="B74" s="605">
        <v>99.21</v>
      </c>
      <c r="C74" s="605">
        <v>101.9</v>
      </c>
    </row>
    <row r="75" spans="1:3" ht="18" customHeight="1">
      <c r="A75" s="84" t="s">
        <v>197</v>
      </c>
      <c r="B75" s="605">
        <v>101.67</v>
      </c>
      <c r="C75" s="605">
        <v>102.71</v>
      </c>
    </row>
    <row r="76" spans="1:3" ht="18" customHeight="1">
      <c r="A76" s="84" t="s">
        <v>198</v>
      </c>
      <c r="B76" s="605">
        <v>100.45</v>
      </c>
      <c r="C76" s="605">
        <v>104.84</v>
      </c>
    </row>
    <row r="77" spans="1:3" ht="18" customHeight="1">
      <c r="A77" s="84" t="s">
        <v>199</v>
      </c>
      <c r="B77" s="605">
        <v>100.56</v>
      </c>
      <c r="C77" s="605">
        <v>112.87</v>
      </c>
    </row>
    <row r="78" spans="1:3" ht="18" customHeight="1">
      <c r="A78" s="84" t="s">
        <v>200</v>
      </c>
      <c r="B78" s="605">
        <v>101.09</v>
      </c>
      <c r="C78" s="605">
        <v>104.17</v>
      </c>
    </row>
    <row r="79" spans="1:3" ht="18" customHeight="1">
      <c r="A79" s="84" t="s">
        <v>201</v>
      </c>
      <c r="B79" s="605">
        <v>102.85</v>
      </c>
      <c r="C79" s="605">
        <v>108.35</v>
      </c>
    </row>
    <row r="80" spans="1:3" ht="18" customHeight="1">
      <c r="A80" s="84" t="s">
        <v>202</v>
      </c>
      <c r="B80" s="605">
        <v>100.89</v>
      </c>
      <c r="C80" s="605">
        <v>139.32</v>
      </c>
    </row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7.7" customHeight="1"/>
    <row r="89" ht="17.7" customHeight="1"/>
    <row r="90" ht="17.7" customHeight="1"/>
    <row r="91" ht="17.7" customHeight="1"/>
    <row r="92" ht="17.7" customHeight="1"/>
    <row r="93" ht="17.7" customHeight="1"/>
    <row r="94" ht="17.7" customHeight="1"/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I19" sqref="I19"/>
    </sheetView>
  </sheetViews>
  <sheetFormatPr defaultColWidth="8.6640625" defaultRowHeight="13.8"/>
  <cols>
    <col min="1" max="1" width="38.6640625" style="153" customWidth="1"/>
    <col min="2" max="3" width="0" style="153" hidden="1" customWidth="1"/>
    <col min="4" max="5" width="7.6640625" style="153" customWidth="1"/>
    <col min="6" max="6" width="8.33203125" style="153" customWidth="1"/>
    <col min="7" max="8" width="7.6640625" style="153" customWidth="1"/>
    <col min="9" max="9" width="9.33203125" style="153" customWidth="1"/>
    <col min="10" max="16384" width="8.6640625" style="153"/>
  </cols>
  <sheetData>
    <row r="1" spans="1:10" s="159" customFormat="1" ht="20.100000000000001" customHeight="1">
      <c r="A1" s="686" t="s">
        <v>673</v>
      </c>
      <c r="B1" s="1098"/>
      <c r="C1" s="1023"/>
      <c r="D1" s="1023"/>
      <c r="E1" s="1023"/>
      <c r="F1" s="1023"/>
      <c r="G1" s="1023"/>
      <c r="H1" s="1023"/>
      <c r="I1" s="1023"/>
      <c r="J1" s="289"/>
    </row>
    <row r="2" spans="1:10" s="158" customFormat="1" ht="20.100000000000001" customHeight="1">
      <c r="A2" s="686"/>
      <c r="B2" s="1098"/>
      <c r="C2" s="1026"/>
      <c r="D2" s="1025"/>
      <c r="E2" s="1025"/>
      <c r="F2" s="1025"/>
      <c r="G2" s="1025"/>
      <c r="H2" s="1025"/>
      <c r="I2" s="1025"/>
      <c r="J2" s="289"/>
    </row>
    <row r="3" spans="1:10" s="157" customFormat="1" ht="20.100000000000001" customHeight="1">
      <c r="A3" s="688"/>
      <c r="B3" s="1027"/>
      <c r="C3" s="1027"/>
      <c r="D3" s="1027"/>
      <c r="E3" s="1027"/>
      <c r="F3" s="1027"/>
      <c r="G3" s="1028"/>
      <c r="H3" s="1029"/>
      <c r="I3" s="1027"/>
      <c r="J3" s="289"/>
    </row>
    <row r="4" spans="1:10" s="155" customFormat="1" ht="18" customHeight="1">
      <c r="A4" s="678"/>
      <c r="B4" s="628" t="s">
        <v>2</v>
      </c>
      <c r="C4" s="628" t="s">
        <v>118</v>
      </c>
      <c r="D4" s="628" t="s">
        <v>1</v>
      </c>
      <c r="E4" s="628" t="s">
        <v>2</v>
      </c>
      <c r="F4" s="628" t="s">
        <v>118</v>
      </c>
      <c r="G4" s="1134" t="s">
        <v>694</v>
      </c>
      <c r="H4" s="1134"/>
      <c r="I4" s="679" t="s">
        <v>693</v>
      </c>
      <c r="J4" s="289"/>
    </row>
    <row r="5" spans="1:10" s="155" customFormat="1" ht="18" customHeight="1">
      <c r="A5" s="680"/>
      <c r="B5" s="1030" t="s">
        <v>60</v>
      </c>
      <c r="C5" s="1030">
        <v>2021</v>
      </c>
      <c r="D5" s="1030" t="s">
        <v>60</v>
      </c>
      <c r="E5" s="1030" t="s">
        <v>60</v>
      </c>
      <c r="F5" s="1030">
        <v>2022</v>
      </c>
      <c r="G5" s="1135" t="s">
        <v>257</v>
      </c>
      <c r="H5" s="1135"/>
      <c r="I5" s="1031" t="s">
        <v>4</v>
      </c>
      <c r="J5" s="289"/>
    </row>
    <row r="6" spans="1:10" s="155" customFormat="1" ht="18" customHeight="1">
      <c r="A6" s="680"/>
      <c r="B6" s="1030">
        <v>2021</v>
      </c>
      <c r="C6" s="1030"/>
      <c r="D6" s="1030">
        <v>2022</v>
      </c>
      <c r="E6" s="1030">
        <v>2022</v>
      </c>
      <c r="F6" s="680"/>
      <c r="G6" s="141" t="s">
        <v>1</v>
      </c>
      <c r="H6" s="141" t="s">
        <v>2</v>
      </c>
      <c r="I6" s="1031" t="s">
        <v>60</v>
      </c>
      <c r="J6" s="289"/>
    </row>
    <row r="7" spans="1:10" s="155" customFormat="1" ht="18" customHeight="1">
      <c r="A7" s="680"/>
      <c r="B7" s="1030"/>
      <c r="C7" s="1030"/>
      <c r="D7" s="1030"/>
      <c r="E7" s="1030"/>
      <c r="F7" s="1030"/>
      <c r="G7" s="141" t="s">
        <v>60</v>
      </c>
      <c r="H7" s="141" t="s">
        <v>60</v>
      </c>
      <c r="I7" s="1031" t="s">
        <v>682</v>
      </c>
      <c r="J7" s="289"/>
    </row>
    <row r="8" spans="1:10" s="155" customFormat="1" ht="18" customHeight="1">
      <c r="A8" s="680"/>
      <c r="B8" s="1030"/>
      <c r="C8" s="1030"/>
      <c r="D8" s="629"/>
      <c r="E8" s="629"/>
      <c r="F8" s="629"/>
      <c r="G8" s="1032">
        <v>2022</v>
      </c>
      <c r="H8" s="1032">
        <v>2021</v>
      </c>
      <c r="I8" s="681"/>
      <c r="J8" s="289"/>
    </row>
    <row r="9" spans="1:10" s="155" customFormat="1" ht="20.100000000000001" customHeight="1">
      <c r="A9" s="680"/>
      <c r="B9" s="1033"/>
      <c r="C9" s="1033"/>
      <c r="D9" s="1033"/>
      <c r="E9" s="1033"/>
      <c r="F9" s="1033"/>
      <c r="G9" s="680"/>
      <c r="H9" s="680"/>
      <c r="I9" s="680"/>
      <c r="J9" s="289"/>
    </row>
    <row r="10" spans="1:10" s="155" customFormat="1" ht="30" customHeight="1">
      <c r="A10" s="682" t="s">
        <v>256</v>
      </c>
      <c r="B10" s="1034">
        <v>11221</v>
      </c>
      <c r="C10" s="1034">
        <v>116837</v>
      </c>
      <c r="D10" s="682">
        <v>11943</v>
      </c>
      <c r="E10" s="1034">
        <v>10769</v>
      </c>
      <c r="F10" s="1034">
        <v>148533</v>
      </c>
      <c r="G10" s="1035">
        <f>E10/D10*100</f>
        <v>90.16997404337269</v>
      </c>
      <c r="H10" s="1035">
        <f>E10/B10*100</f>
        <v>95.971838517066203</v>
      </c>
      <c r="I10" s="1035">
        <f>F10/C10*100</f>
        <v>127.12839254688156</v>
      </c>
      <c r="J10" s="630"/>
    </row>
    <row r="11" spans="1:10" s="155" customFormat="1" ht="30" customHeight="1">
      <c r="A11" s="682" t="s">
        <v>255</v>
      </c>
      <c r="B11" s="1036">
        <v>156878</v>
      </c>
      <c r="C11" s="1036">
        <v>1611109</v>
      </c>
      <c r="D11" s="1042">
        <v>104489.91884645101</v>
      </c>
      <c r="E11" s="1036">
        <v>107169.25626345001</v>
      </c>
      <c r="F11" s="1036">
        <v>1590860</v>
      </c>
      <c r="G11" s="1035">
        <f t="shared" ref="G11:G17" si="0">E11/D11*100</f>
        <v>102.56420662067536</v>
      </c>
      <c r="H11" s="1035">
        <f t="shared" ref="H11:I17" si="1">E11/B11*100</f>
        <v>68.313757355046604</v>
      </c>
      <c r="I11" s="1035">
        <f t="shared" si="1"/>
        <v>98.74316387035266</v>
      </c>
      <c r="J11" s="630"/>
    </row>
    <row r="12" spans="1:10" s="154" customFormat="1" ht="30" customHeight="1">
      <c r="A12" s="682" t="s">
        <v>254</v>
      </c>
      <c r="B12" s="1034">
        <v>69740</v>
      </c>
      <c r="C12" s="1034">
        <v>853958</v>
      </c>
      <c r="D12" s="682">
        <v>73988</v>
      </c>
      <c r="E12" s="1034">
        <v>72362</v>
      </c>
      <c r="F12" s="1034">
        <v>981332</v>
      </c>
      <c r="G12" s="1035">
        <f t="shared" si="0"/>
        <v>97.802346326431305</v>
      </c>
      <c r="H12" s="1035">
        <f t="shared" si="1"/>
        <v>103.75967880699741</v>
      </c>
      <c r="I12" s="1035">
        <f t="shared" si="1"/>
        <v>114.91572185048912</v>
      </c>
      <c r="J12" s="630"/>
    </row>
    <row r="13" spans="1:10" s="154" customFormat="1" ht="30" customHeight="1">
      <c r="A13" s="683" t="s">
        <v>671</v>
      </c>
      <c r="B13" s="1037">
        <f t="shared" ref="B13" si="2">B11/B10</f>
        <v>13.980750378754122</v>
      </c>
      <c r="C13" s="1037">
        <f>+C11/C10</f>
        <v>13.789373229370833</v>
      </c>
      <c r="D13" s="1043">
        <v>8.7490512305493606</v>
      </c>
      <c r="E13" s="1037">
        <f>E11/E10</f>
        <v>9.9516441882672488</v>
      </c>
      <c r="F13" s="1037">
        <f>F11/F10</f>
        <v>10.710481845785111</v>
      </c>
      <c r="G13" s="1035">
        <f t="shared" si="0"/>
        <v>113.74540994249472</v>
      </c>
      <c r="H13" s="1035">
        <f t="shared" si="1"/>
        <v>71.181044784193332</v>
      </c>
      <c r="I13" s="1035">
        <f t="shared" si="1"/>
        <v>77.671999064991567</v>
      </c>
      <c r="J13" s="630"/>
    </row>
    <row r="14" spans="1:10" s="154" customFormat="1" ht="30" customHeight="1">
      <c r="A14" s="682" t="s">
        <v>253</v>
      </c>
      <c r="B14" s="1036">
        <v>4223</v>
      </c>
      <c r="C14" s="1036">
        <v>43116</v>
      </c>
      <c r="D14" s="1042">
        <v>6267</v>
      </c>
      <c r="E14" s="1036">
        <v>6104</v>
      </c>
      <c r="F14" s="1036">
        <v>59835</v>
      </c>
      <c r="G14" s="1035">
        <f t="shared" si="0"/>
        <v>97.399074517312911</v>
      </c>
      <c r="H14" s="1035">
        <f t="shared" si="1"/>
        <v>144.54179493251243</v>
      </c>
      <c r="I14" s="1035">
        <f t="shared" si="1"/>
        <v>138.77678819927638</v>
      </c>
      <c r="J14" s="630"/>
    </row>
    <row r="15" spans="1:10" s="154" customFormat="1" ht="30" customHeight="1">
      <c r="A15" s="683" t="s">
        <v>635</v>
      </c>
      <c r="B15" s="1036">
        <v>3011</v>
      </c>
      <c r="C15" s="1036">
        <v>54960</v>
      </c>
      <c r="D15" s="1042">
        <v>4006</v>
      </c>
      <c r="E15" s="1036">
        <v>3776</v>
      </c>
      <c r="F15" s="1036">
        <v>73801</v>
      </c>
      <c r="G15" s="1035">
        <f t="shared" si="0"/>
        <v>94.258612081877175</v>
      </c>
      <c r="H15" s="1035">
        <f t="shared" si="1"/>
        <v>125.40684158087015</v>
      </c>
      <c r="I15" s="1035">
        <f t="shared" si="1"/>
        <v>134.28129548762737</v>
      </c>
      <c r="J15" s="630"/>
    </row>
    <row r="16" spans="1:10" s="154" customFormat="1" ht="36.6" customHeight="1">
      <c r="A16" s="683" t="s">
        <v>636</v>
      </c>
      <c r="B16" s="1034">
        <v>9057</v>
      </c>
      <c r="C16" s="1034">
        <v>48127</v>
      </c>
      <c r="D16" s="682">
        <v>5095</v>
      </c>
      <c r="E16" s="1034">
        <v>5847</v>
      </c>
      <c r="F16" s="1034">
        <v>50788</v>
      </c>
      <c r="G16" s="1035">
        <f t="shared" si="0"/>
        <v>114.75956820412169</v>
      </c>
      <c r="H16" s="1035">
        <f t="shared" si="1"/>
        <v>64.557800596223913</v>
      </c>
      <c r="I16" s="1035">
        <f t="shared" si="1"/>
        <v>105.52912086770421</v>
      </c>
      <c r="J16" s="630"/>
    </row>
    <row r="17" spans="1:10" s="154" customFormat="1" ht="30" customHeight="1">
      <c r="A17" s="682" t="s">
        <v>252</v>
      </c>
      <c r="B17" s="1034">
        <v>1877</v>
      </c>
      <c r="C17" s="1034">
        <v>16741</v>
      </c>
      <c r="D17" s="682">
        <v>1422</v>
      </c>
      <c r="E17" s="1034">
        <v>1761</v>
      </c>
      <c r="F17" s="1034">
        <v>18609</v>
      </c>
      <c r="G17" s="1035">
        <f t="shared" si="0"/>
        <v>123.8396624472574</v>
      </c>
      <c r="H17" s="1035">
        <f t="shared" si="1"/>
        <v>93.819925412892914</v>
      </c>
      <c r="I17" s="1035">
        <f t="shared" si="1"/>
        <v>111.15823427513291</v>
      </c>
      <c r="J17" s="630"/>
    </row>
    <row r="18" spans="1:10" ht="20.100000000000001" customHeight="1">
      <c r="A18" s="1038"/>
      <c r="B18" s="1038"/>
      <c r="C18" s="1038">
        <v>2524.9</v>
      </c>
      <c r="D18" s="1038"/>
      <c r="E18" s="1038"/>
      <c r="F18" s="1038"/>
      <c r="G18" s="1038"/>
      <c r="H18" s="1038"/>
      <c r="I18" s="1038"/>
      <c r="J18" s="289"/>
    </row>
    <row r="19" spans="1:10" ht="20.100000000000001" customHeight="1">
      <c r="A19" s="1038"/>
      <c r="B19" s="1038"/>
      <c r="C19" s="1038">
        <f>C11/1000</f>
        <v>1611.1089999999999</v>
      </c>
      <c r="D19" s="1038"/>
      <c r="E19" s="1039"/>
      <c r="F19" s="1040"/>
      <c r="G19" s="1038"/>
      <c r="H19" s="1039"/>
      <c r="I19" s="1038"/>
      <c r="J19" s="289"/>
    </row>
    <row r="20" spans="1:10" ht="20.100000000000001" customHeight="1">
      <c r="A20" s="1038"/>
      <c r="B20" s="1038" t="s">
        <v>784</v>
      </c>
      <c r="C20" s="1041">
        <f>C18+C19</f>
        <v>4136.009</v>
      </c>
      <c r="D20" s="1038"/>
      <c r="E20" s="1038"/>
      <c r="F20" s="1041"/>
      <c r="G20" s="1038"/>
      <c r="H20" s="1038"/>
      <c r="I20" s="1038"/>
      <c r="J20" s="289"/>
    </row>
    <row r="21" spans="1:10" ht="20.100000000000001" customHeight="1">
      <c r="A21" s="1038"/>
      <c r="B21" s="1038" t="s">
        <v>785</v>
      </c>
      <c r="C21" s="1040">
        <v>3172.6759999999999</v>
      </c>
      <c r="D21" s="1038"/>
      <c r="E21" s="1038"/>
      <c r="F21" s="1038"/>
      <c r="G21" s="1038"/>
      <c r="H21" s="1038"/>
      <c r="I21" s="1038"/>
      <c r="J21" s="289"/>
    </row>
    <row r="22" spans="1:10" ht="20.100000000000001" customHeight="1">
      <c r="A22" s="1038"/>
      <c r="B22" s="1038" t="s">
        <v>786</v>
      </c>
      <c r="C22" s="1041">
        <v>4763.5360000000001</v>
      </c>
      <c r="D22" s="1038"/>
      <c r="E22" s="1038"/>
      <c r="F22" s="1038"/>
      <c r="G22" s="1038"/>
      <c r="H22" s="1038"/>
      <c r="I22" s="1038"/>
      <c r="J22" s="289"/>
    </row>
    <row r="23" spans="1:10" ht="20.100000000000001" customHeight="1">
      <c r="A23" s="1038"/>
      <c r="B23" s="1038"/>
      <c r="C23" s="1038"/>
      <c r="D23" s="1038"/>
      <c r="E23" s="1038"/>
      <c r="F23" s="1038"/>
      <c r="G23" s="1038"/>
      <c r="H23" s="1038"/>
      <c r="I23" s="1038"/>
      <c r="J23" s="289"/>
    </row>
    <row r="24" spans="1:10" ht="20.100000000000001" customHeight="1">
      <c r="A24" s="1038"/>
      <c r="B24" s="1038"/>
      <c r="C24" s="1038"/>
      <c r="D24" s="1038"/>
      <c r="E24" s="1038"/>
      <c r="F24" s="1038"/>
      <c r="G24" s="1038"/>
      <c r="H24" s="1038"/>
      <c r="I24" s="1038"/>
      <c r="J24" s="289"/>
    </row>
    <row r="25" spans="1:10" ht="20.100000000000001" customHeight="1">
      <c r="A25" s="1038"/>
      <c r="B25" s="1038"/>
      <c r="C25" s="1038"/>
      <c r="D25" s="1038"/>
      <c r="E25" s="1038"/>
      <c r="F25" s="1038"/>
      <c r="G25" s="1038"/>
      <c r="H25" s="1038"/>
      <c r="I25" s="1038"/>
      <c r="J25" s="289"/>
    </row>
    <row r="26" spans="1:10" ht="20.100000000000001" customHeight="1">
      <c r="A26" s="1038"/>
      <c r="B26" s="1038"/>
      <c r="C26" s="1038"/>
      <c r="D26" s="1038"/>
      <c r="E26" s="1038"/>
      <c r="F26" s="1038"/>
      <c r="G26" s="1038"/>
      <c r="H26" s="1038"/>
      <c r="I26" s="1038"/>
      <c r="J26" s="289"/>
    </row>
    <row r="27" spans="1:10" ht="20.100000000000001" customHeight="1">
      <c r="A27" s="1038"/>
      <c r="B27" s="1038"/>
      <c r="C27" s="1038"/>
      <c r="D27" s="1038"/>
      <c r="E27" s="1038"/>
      <c r="F27" s="1038"/>
      <c r="G27" s="1038"/>
      <c r="H27" s="1038"/>
      <c r="I27" s="1038"/>
      <c r="J27" s="289"/>
    </row>
    <row r="28" spans="1:10" ht="21.6" customHeight="1">
      <c r="A28" s="1038"/>
      <c r="B28" s="1038"/>
      <c r="C28" s="1038"/>
      <c r="D28" s="1038"/>
      <c r="E28" s="1038"/>
      <c r="F28" s="1038"/>
      <c r="G28" s="1038"/>
      <c r="H28" s="1038"/>
      <c r="I28" s="1038"/>
      <c r="J28" s="289"/>
    </row>
    <row r="29" spans="1:10" ht="21.6" customHeight="1">
      <c r="A29" s="1038"/>
      <c r="B29" s="1038"/>
      <c r="C29" s="1038"/>
      <c r="D29" s="1038"/>
      <c r="E29" s="1038"/>
      <c r="F29" s="1038"/>
      <c r="G29" s="1038"/>
      <c r="H29" s="1038"/>
      <c r="I29" s="1038"/>
      <c r="J29" s="289"/>
    </row>
    <row r="30" spans="1:10" ht="21.6" customHeight="1">
      <c r="A30" s="1038"/>
      <c r="B30" s="1038"/>
      <c r="C30" s="1038"/>
      <c r="D30" s="1038"/>
      <c r="E30" s="1038"/>
      <c r="F30" s="1038"/>
      <c r="G30" s="1038"/>
      <c r="H30" s="1038"/>
      <c r="I30" s="1038"/>
      <c r="J30" s="289"/>
    </row>
    <row r="31" spans="1:10" ht="14.4">
      <c r="A31" s="1038"/>
      <c r="B31" s="1038"/>
      <c r="C31" s="1038"/>
      <c r="D31" s="1038"/>
      <c r="E31" s="1038"/>
      <c r="F31" s="1038"/>
      <c r="G31" s="1038"/>
      <c r="H31" s="1038"/>
      <c r="I31" s="1038"/>
      <c r="J31" s="289"/>
    </row>
    <row r="32" spans="1:10" ht="14.4">
      <c r="A32" s="684"/>
      <c r="B32" s="684"/>
      <c r="C32" s="684"/>
      <c r="D32" s="684"/>
      <c r="E32" s="684"/>
      <c r="F32" s="684"/>
      <c r="G32" s="684"/>
      <c r="H32" s="684"/>
      <c r="I32" s="684"/>
      <c r="J32" s="289"/>
    </row>
    <row r="33" spans="1:10" ht="14.4">
      <c r="A33" s="684"/>
      <c r="B33" s="684"/>
      <c r="C33" s="684"/>
      <c r="D33" s="684"/>
      <c r="E33" s="684"/>
      <c r="F33" s="684"/>
      <c r="G33" s="684"/>
      <c r="H33" s="684"/>
      <c r="I33" s="684"/>
      <c r="J33" s="289"/>
    </row>
    <row r="34" spans="1:10" ht="14.4">
      <c r="A34" s="684"/>
      <c r="B34" s="684"/>
      <c r="C34" s="684"/>
      <c r="D34" s="684"/>
      <c r="E34" s="684"/>
      <c r="F34" s="684"/>
      <c r="G34" s="684"/>
      <c r="H34" s="684"/>
      <c r="I34" s="684"/>
      <c r="J34" s="289"/>
    </row>
    <row r="35" spans="1:10" ht="14.4">
      <c r="A35" s="684"/>
      <c r="B35" s="684"/>
      <c r="C35" s="684"/>
      <c r="D35" s="684"/>
      <c r="E35" s="684"/>
      <c r="F35" s="684"/>
      <c r="G35" s="684"/>
      <c r="H35" s="684"/>
      <c r="I35" s="684"/>
      <c r="J35" s="289"/>
    </row>
    <row r="36" spans="1:10" ht="14.4">
      <c r="A36" s="684"/>
      <c r="B36" s="684"/>
      <c r="C36" s="684"/>
      <c r="D36" s="684"/>
      <c r="E36" s="684"/>
      <c r="F36" s="684"/>
      <c r="G36" s="684"/>
      <c r="H36" s="684"/>
      <c r="I36" s="684"/>
      <c r="J36" s="289"/>
    </row>
    <row r="37" spans="1:10" ht="14.4">
      <c r="A37" s="684"/>
      <c r="B37" s="684"/>
      <c r="C37" s="684"/>
      <c r="D37" s="684"/>
      <c r="E37" s="684"/>
      <c r="F37" s="684"/>
      <c r="G37" s="684"/>
      <c r="H37" s="684"/>
      <c r="I37" s="684"/>
      <c r="J37" s="289"/>
    </row>
    <row r="38" spans="1:10" ht="14.4">
      <c r="A38" s="684"/>
      <c r="B38" s="684"/>
      <c r="C38" s="684"/>
      <c r="D38" s="684"/>
      <c r="E38" s="684"/>
      <c r="F38" s="684"/>
      <c r="G38" s="684"/>
      <c r="H38" s="684"/>
      <c r="I38" s="684"/>
      <c r="J38" s="289"/>
    </row>
    <row r="39" spans="1:10" ht="14.4">
      <c r="A39" s="684"/>
      <c r="B39" s="684"/>
      <c r="C39" s="684"/>
      <c r="D39" s="684"/>
      <c r="E39" s="684"/>
      <c r="F39" s="684"/>
      <c r="G39" s="684"/>
      <c r="H39" s="684"/>
      <c r="I39" s="684"/>
      <c r="J39" s="289"/>
    </row>
    <row r="40" spans="1:10" ht="14.4">
      <c r="A40" s="684"/>
      <c r="B40" s="684"/>
      <c r="C40" s="684"/>
      <c r="D40" s="684"/>
      <c r="E40" s="684"/>
      <c r="F40" s="684"/>
      <c r="G40" s="684"/>
      <c r="H40" s="684"/>
      <c r="I40" s="684"/>
      <c r="J40" s="289"/>
    </row>
    <row r="41" spans="1:10" ht="14.4">
      <c r="A41" s="684"/>
      <c r="B41" s="684"/>
      <c r="C41" s="684"/>
      <c r="D41" s="684"/>
      <c r="E41" s="684"/>
      <c r="F41" s="684"/>
      <c r="G41" s="684"/>
      <c r="H41" s="684"/>
      <c r="I41" s="684"/>
      <c r="J41" s="289"/>
    </row>
    <row r="42" spans="1:10" ht="14.4">
      <c r="A42" s="684"/>
      <c r="B42" s="684"/>
      <c r="C42" s="684"/>
      <c r="D42" s="684"/>
      <c r="E42" s="684"/>
      <c r="F42" s="684"/>
      <c r="G42" s="684"/>
      <c r="H42" s="684"/>
      <c r="I42" s="684"/>
      <c r="J42" s="289"/>
    </row>
    <row r="43" spans="1:10" ht="14.4">
      <c r="A43" s="684"/>
      <c r="B43" s="684"/>
      <c r="C43" s="684"/>
      <c r="D43" s="684"/>
      <c r="E43" s="684"/>
      <c r="F43" s="684"/>
      <c r="G43" s="684"/>
      <c r="H43" s="684"/>
      <c r="I43" s="684"/>
      <c r="J43" s="289"/>
    </row>
    <row r="44" spans="1:10" ht="14.4">
      <c r="A44" s="684"/>
      <c r="B44" s="684"/>
      <c r="C44" s="684"/>
      <c r="D44" s="684"/>
      <c r="E44" s="684"/>
      <c r="F44" s="684"/>
      <c r="G44" s="684"/>
      <c r="H44" s="684"/>
      <c r="I44" s="684"/>
      <c r="J44" s="289"/>
    </row>
    <row r="45" spans="1:10" ht="14.4">
      <c r="A45" s="289"/>
      <c r="B45" s="289"/>
      <c r="C45" s="289"/>
      <c r="D45" s="289"/>
      <c r="E45" s="289"/>
      <c r="F45" s="289"/>
      <c r="G45" s="289"/>
      <c r="H45" s="289"/>
      <c r="I45" s="289"/>
      <c r="J45" s="289"/>
    </row>
    <row r="46" spans="1:10" ht="14.4">
      <c r="A46" s="289"/>
      <c r="B46" s="289"/>
      <c r="C46" s="289"/>
      <c r="D46" s="289"/>
      <c r="E46" s="289"/>
      <c r="F46" s="289"/>
      <c r="G46" s="289"/>
      <c r="H46" s="289"/>
      <c r="I46" s="289"/>
      <c r="J46" s="289"/>
    </row>
    <row r="47" spans="1:10" ht="14.4">
      <c r="A47" s="289"/>
      <c r="B47" s="289"/>
      <c r="C47" s="289"/>
      <c r="D47" s="289"/>
      <c r="E47" s="289"/>
      <c r="F47" s="289"/>
      <c r="G47" s="289"/>
      <c r="H47" s="289"/>
      <c r="I47" s="289"/>
      <c r="J47" s="289"/>
    </row>
    <row r="48" spans="1:10" ht="14.4">
      <c r="A48" s="289"/>
      <c r="B48" s="289"/>
      <c r="C48" s="289"/>
      <c r="D48" s="289"/>
      <c r="E48" s="289"/>
      <c r="F48" s="289"/>
      <c r="G48" s="289"/>
      <c r="H48" s="289"/>
      <c r="I48" s="289"/>
      <c r="J48" s="289"/>
    </row>
    <row r="49" spans="1:10" ht="14.4">
      <c r="A49" s="289"/>
      <c r="B49" s="289"/>
      <c r="C49" s="289"/>
      <c r="D49" s="289"/>
      <c r="E49" s="289"/>
      <c r="F49" s="289"/>
      <c r="G49" s="289"/>
      <c r="H49" s="289"/>
      <c r="I49" s="289"/>
      <c r="J49" s="289"/>
    </row>
    <row r="50" spans="1:10" ht="14.4">
      <c r="A50" s="289"/>
      <c r="B50" s="289"/>
      <c r="C50" s="289"/>
      <c r="D50" s="289"/>
      <c r="E50" s="289"/>
      <c r="F50" s="289"/>
      <c r="G50" s="289"/>
      <c r="H50" s="289"/>
      <c r="I50" s="289"/>
      <c r="J50" s="289"/>
    </row>
    <row r="51" spans="1:10" ht="14.4">
      <c r="A51" s="289"/>
      <c r="B51" s="289"/>
      <c r="C51" s="289"/>
      <c r="D51" s="289"/>
      <c r="E51" s="289"/>
      <c r="F51" s="289"/>
      <c r="G51" s="289"/>
      <c r="H51" s="289"/>
      <c r="I51" s="289"/>
      <c r="J51" s="289"/>
    </row>
  </sheetData>
  <mergeCells count="2">
    <mergeCell ref="G4:H4"/>
    <mergeCell ref="G5:H5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>
      <selection activeCell="I19" sqref="I19"/>
    </sheetView>
  </sheetViews>
  <sheetFormatPr defaultColWidth="10" defaultRowHeight="13.2"/>
  <cols>
    <col min="1" max="1" width="1.33203125" style="158" customWidth="1"/>
    <col min="2" max="2" width="38.88671875" style="158" customWidth="1"/>
    <col min="3" max="5" width="9.44140625" style="158" hidden="1" customWidth="1"/>
    <col min="6" max="6" width="1.6640625" style="158" hidden="1" customWidth="1"/>
    <col min="7" max="7" width="7.6640625" style="158" customWidth="1"/>
    <col min="8" max="8" width="8.5546875" style="158" customWidth="1"/>
    <col min="9" max="9" width="9.109375" style="158" customWidth="1"/>
    <col min="10" max="10" width="0.6640625" style="158" customWidth="1"/>
    <col min="11" max="11" width="7.109375" style="158" customWidth="1"/>
    <col min="12" max="12" width="7.5546875" style="158" customWidth="1"/>
    <col min="13" max="13" width="6.6640625" style="158" customWidth="1"/>
    <col min="14" max="16" width="0" style="158" hidden="1" customWidth="1"/>
    <col min="17" max="16384" width="10" style="158"/>
  </cols>
  <sheetData>
    <row r="1" spans="1:17" s="159" customFormat="1" ht="20.100000000000001" customHeight="1">
      <c r="A1" s="686" t="s">
        <v>674</v>
      </c>
      <c r="B1" s="686"/>
      <c r="C1" s="686"/>
      <c r="D1" s="686"/>
      <c r="E1" s="686"/>
      <c r="F1" s="686"/>
      <c r="G1" s="687"/>
      <c r="H1" s="687"/>
      <c r="I1" s="687"/>
      <c r="J1" s="687"/>
      <c r="K1" s="687"/>
      <c r="L1" s="1023"/>
      <c r="M1" s="1044"/>
      <c r="N1" s="1023"/>
      <c r="O1" s="1023"/>
      <c r="P1" s="1023"/>
      <c r="Q1" s="1023"/>
    </row>
    <row r="2" spans="1:17" ht="18" customHeight="1">
      <c r="A2" s="686"/>
      <c r="B2" s="686"/>
      <c r="C2" s="1024"/>
      <c r="D2" s="1024"/>
      <c r="E2" s="1024"/>
      <c r="F2" s="1024"/>
      <c r="G2" s="680"/>
      <c r="H2" s="680"/>
      <c r="I2" s="680"/>
      <c r="J2" s="680"/>
      <c r="K2" s="680"/>
      <c r="L2" s="1025"/>
      <c r="M2" s="1045"/>
      <c r="N2" s="1025"/>
      <c r="O2" s="1025"/>
      <c r="P2" s="1025"/>
      <c r="Q2" s="1025"/>
    </row>
    <row r="3" spans="1:17" s="157" customFormat="1" ht="18" customHeight="1">
      <c r="A3" s="688"/>
      <c r="B3" s="688"/>
      <c r="C3" s="688"/>
      <c r="D3" s="688"/>
      <c r="E3" s="688"/>
      <c r="F3" s="688"/>
      <c r="G3" s="688"/>
      <c r="H3" s="688"/>
      <c r="I3" s="688"/>
      <c r="J3" s="688"/>
      <c r="K3" s="689"/>
      <c r="L3" s="1027"/>
      <c r="M3" s="1046"/>
      <c r="N3" s="1027"/>
      <c r="O3" s="1027"/>
      <c r="P3" s="1027"/>
      <c r="Q3" s="1027"/>
    </row>
    <row r="4" spans="1:17" s="157" customFormat="1" ht="15" customHeight="1">
      <c r="A4" s="1047"/>
      <c r="B4" s="1047"/>
      <c r="C4" s="1136" t="s">
        <v>639</v>
      </c>
      <c r="D4" s="1136"/>
      <c r="E4" s="1136"/>
      <c r="F4" s="1048"/>
      <c r="G4" s="1136" t="s">
        <v>693</v>
      </c>
      <c r="H4" s="1136"/>
      <c r="I4" s="1136"/>
      <c r="J4" s="142"/>
      <c r="K4" s="1138" t="s">
        <v>787</v>
      </c>
      <c r="L4" s="1138"/>
      <c r="M4" s="1138"/>
      <c r="N4" s="1027"/>
      <c r="O4" s="1027"/>
      <c r="P4" s="1027"/>
      <c r="Q4" s="1027"/>
    </row>
    <row r="5" spans="1:17" s="157" customFormat="1" ht="15" customHeight="1">
      <c r="A5" s="1049"/>
      <c r="B5" s="1049"/>
      <c r="C5" s="1137"/>
      <c r="D5" s="1137"/>
      <c r="E5" s="1137"/>
      <c r="F5" s="1049"/>
      <c r="G5" s="1137"/>
      <c r="H5" s="1137"/>
      <c r="I5" s="1137"/>
      <c r="J5" s="141"/>
      <c r="K5" s="1139" t="s">
        <v>788</v>
      </c>
      <c r="L5" s="1139"/>
      <c r="M5" s="1139"/>
      <c r="N5" s="1027"/>
      <c r="O5" s="1027"/>
      <c r="P5" s="1027"/>
      <c r="Q5" s="1027"/>
    </row>
    <row r="6" spans="1:17" s="157" customFormat="1" ht="15" customHeight="1">
      <c r="A6" s="1049"/>
      <c r="B6" s="1049"/>
      <c r="C6" s="1050" t="s">
        <v>285</v>
      </c>
      <c r="D6" s="1050" t="s">
        <v>284</v>
      </c>
      <c r="E6" s="1050" t="s">
        <v>283</v>
      </c>
      <c r="F6" s="1049"/>
      <c r="G6" s="1050" t="s">
        <v>285</v>
      </c>
      <c r="H6" s="1050" t="s">
        <v>284</v>
      </c>
      <c r="I6" s="1050" t="s">
        <v>283</v>
      </c>
      <c r="J6" s="141"/>
      <c r="K6" s="1050" t="s">
        <v>285</v>
      </c>
      <c r="L6" s="1050" t="s">
        <v>284</v>
      </c>
      <c r="M6" s="1050" t="s">
        <v>283</v>
      </c>
      <c r="N6" s="1027"/>
      <c r="O6" s="1027"/>
      <c r="P6" s="1027"/>
      <c r="Q6" s="1027"/>
    </row>
    <row r="7" spans="1:17" s="157" customFormat="1" ht="15" customHeight="1">
      <c r="A7" s="1049"/>
      <c r="B7" s="1049"/>
      <c r="C7" s="1051" t="s">
        <v>282</v>
      </c>
      <c r="D7" s="1051" t="s">
        <v>280</v>
      </c>
      <c r="E7" s="1051" t="s">
        <v>279</v>
      </c>
      <c r="F7" s="1049"/>
      <c r="G7" s="1051" t="s">
        <v>282</v>
      </c>
      <c r="H7" s="1051" t="s">
        <v>280</v>
      </c>
      <c r="I7" s="1051" t="s">
        <v>279</v>
      </c>
      <c r="J7" s="141"/>
      <c r="K7" s="1051" t="s">
        <v>281</v>
      </c>
      <c r="L7" s="1051" t="s">
        <v>280</v>
      </c>
      <c r="M7" s="1051" t="s">
        <v>279</v>
      </c>
      <c r="N7" s="1027"/>
      <c r="O7" s="1027"/>
      <c r="P7" s="1027"/>
      <c r="Q7" s="1027"/>
    </row>
    <row r="8" spans="1:17" s="157" customFormat="1" ht="15" customHeight="1">
      <c r="A8" s="1049"/>
      <c r="B8" s="1049"/>
      <c r="C8" s="1052" t="s">
        <v>278</v>
      </c>
      <c r="D8" s="1052" t="s">
        <v>277</v>
      </c>
      <c r="E8" s="1052" t="s">
        <v>276</v>
      </c>
      <c r="F8" s="1049"/>
      <c r="G8" s="1052" t="s">
        <v>278</v>
      </c>
      <c r="H8" s="1052" t="s">
        <v>277</v>
      </c>
      <c r="I8" s="1052" t="s">
        <v>276</v>
      </c>
      <c r="J8" s="1032"/>
      <c r="K8" s="1052" t="s">
        <v>275</v>
      </c>
      <c r="L8" s="1052"/>
      <c r="M8" s="1052"/>
      <c r="N8" s="1027"/>
      <c r="O8" s="1027"/>
      <c r="P8" s="1027"/>
      <c r="Q8" s="1027"/>
    </row>
    <row r="9" spans="1:17" s="157" customFormat="1" ht="20.100000000000001" customHeight="1">
      <c r="A9" s="688"/>
      <c r="B9" s="688"/>
      <c r="C9" s="688"/>
      <c r="D9" s="688"/>
      <c r="E9" s="688"/>
      <c r="F9" s="688"/>
      <c r="G9" s="141"/>
      <c r="H9" s="141"/>
      <c r="I9" s="141"/>
      <c r="J9" s="141"/>
      <c r="K9" s="141"/>
      <c r="L9" s="1027"/>
      <c r="M9" s="1046"/>
      <c r="N9" s="1027"/>
      <c r="O9" s="1027"/>
      <c r="P9" s="1027"/>
      <c r="Q9" s="1027"/>
    </row>
    <row r="10" spans="1:17" s="161" customFormat="1" ht="20.100000000000001" customHeight="1">
      <c r="A10" s="1053" t="s">
        <v>211</v>
      </c>
      <c r="B10" s="1053"/>
      <c r="C10" s="1054">
        <f>+C12+C13+C18</f>
        <v>116837</v>
      </c>
      <c r="D10" s="1054">
        <f>+D12+D13+D18</f>
        <v>1611109.0432147556</v>
      </c>
      <c r="E10" s="1054">
        <f>+E12+E13+E18</f>
        <v>853958</v>
      </c>
      <c r="F10" s="1055"/>
      <c r="G10" s="1054">
        <v>148533</v>
      </c>
      <c r="H10" s="1054">
        <v>1590859.6867793493</v>
      </c>
      <c r="I10" s="1054">
        <v>981332</v>
      </c>
      <c r="J10" s="1054"/>
      <c r="K10" s="1056">
        <f>+G10/C10*100</f>
        <v>127.12839254688156</v>
      </c>
      <c r="L10" s="1056">
        <f>+H10/D10*100</f>
        <v>98.743141780459425</v>
      </c>
      <c r="M10" s="1115">
        <f>+I10/E10*100</f>
        <v>114.91572185048912</v>
      </c>
      <c r="N10" s="1057">
        <f t="shared" ref="N10:P10" si="0">K10-100</f>
        <v>27.128392546881557</v>
      </c>
      <c r="O10" s="1057">
        <f t="shared" si="0"/>
        <v>-1.2568582195405753</v>
      </c>
      <c r="P10" s="1057">
        <f t="shared" si="0"/>
        <v>14.91572185048912</v>
      </c>
      <c r="Q10" s="1058"/>
    </row>
    <row r="11" spans="1:17" s="161" customFormat="1" ht="18" customHeight="1">
      <c r="A11" s="1053" t="s">
        <v>274</v>
      </c>
      <c r="B11" s="1053"/>
      <c r="C11" s="1059"/>
      <c r="D11" s="1054"/>
      <c r="E11" s="1054"/>
      <c r="F11" s="1053"/>
      <c r="G11" s="1059"/>
      <c r="H11" s="1054"/>
      <c r="I11" s="1054"/>
      <c r="J11" s="1054"/>
      <c r="K11" s="1056"/>
      <c r="L11" s="1060"/>
      <c r="M11" s="1116"/>
      <c r="N11" s="1061"/>
      <c r="O11" s="1058"/>
      <c r="P11" s="1058"/>
      <c r="Q11" s="1058"/>
    </row>
    <row r="12" spans="1:17" s="161" customFormat="1" ht="18" customHeight="1">
      <c r="A12" s="1058"/>
      <c r="B12" s="685" t="s">
        <v>273</v>
      </c>
      <c r="C12" s="1059">
        <v>1999</v>
      </c>
      <c r="D12" s="1054">
        <v>47483.263865998997</v>
      </c>
      <c r="E12" s="1054">
        <v>19150</v>
      </c>
      <c r="F12" s="685"/>
      <c r="G12" s="1059">
        <v>1959</v>
      </c>
      <c r="H12" s="1054">
        <v>42038.488400364004</v>
      </c>
      <c r="I12" s="1054">
        <v>15317</v>
      </c>
      <c r="J12" s="1054"/>
      <c r="K12" s="1056">
        <f t="shared" ref="K12:M30" si="1">+G12/C12*100</f>
        <v>97.998999499749871</v>
      </c>
      <c r="L12" s="1056">
        <f t="shared" si="1"/>
        <v>88.533274627033805</v>
      </c>
      <c r="M12" s="1115">
        <f t="shared" si="1"/>
        <v>79.984334203655351</v>
      </c>
      <c r="N12" s="1057">
        <f>K12-100</f>
        <v>-2.0010005002501288</v>
      </c>
      <c r="O12" s="1057">
        <f t="shared" ref="O12:P27" si="2">L12-100</f>
        <v>-11.466725372966195</v>
      </c>
      <c r="P12" s="1057">
        <f t="shared" si="2"/>
        <v>-20.015665796344649</v>
      </c>
      <c r="Q12" s="1058"/>
    </row>
    <row r="13" spans="1:17" s="161" customFormat="1" ht="18" customHeight="1">
      <c r="A13" s="1058"/>
      <c r="B13" s="685" t="s">
        <v>272</v>
      </c>
      <c r="C13" s="1054">
        <f>+C14+C15+C16+C17</f>
        <v>31249</v>
      </c>
      <c r="D13" s="1054">
        <f>+D14+D15+D16+D17</f>
        <v>477517.89499352302</v>
      </c>
      <c r="E13" s="1054">
        <f>+E14+E15+E16+E17</f>
        <v>419618</v>
      </c>
      <c r="F13" s="1055"/>
      <c r="G13" s="1054">
        <f>+G14+G15+G16+G17</f>
        <v>36289</v>
      </c>
      <c r="H13" s="1054">
        <f>+H14+H15+H16+H17</f>
        <v>425251.038430858</v>
      </c>
      <c r="I13" s="1054">
        <f>+I14+I15+I16+I17</f>
        <v>454526</v>
      </c>
      <c r="J13" s="1054"/>
      <c r="K13" s="1056">
        <f t="shared" si="1"/>
        <v>116.1285161125156</v>
      </c>
      <c r="L13" s="1056">
        <f t="shared" si="1"/>
        <v>89.054471652130658</v>
      </c>
      <c r="M13" s="1115">
        <f t="shared" si="1"/>
        <v>108.31899489535721</v>
      </c>
      <c r="N13" s="1057">
        <f t="shared" ref="N13:P30" si="3">K13-100</f>
        <v>16.128516112515598</v>
      </c>
      <c r="O13" s="1057">
        <f t="shared" si="2"/>
        <v>-10.945528347869342</v>
      </c>
      <c r="P13" s="1057">
        <f t="shared" si="2"/>
        <v>8.318994895357207</v>
      </c>
      <c r="Q13" s="1058"/>
    </row>
    <row r="14" spans="1:17" s="157" customFormat="1" ht="18" customHeight="1">
      <c r="A14" s="680"/>
      <c r="B14" s="1062" t="s">
        <v>10</v>
      </c>
      <c r="C14" s="688">
        <v>647</v>
      </c>
      <c r="D14" s="1063">
        <v>14594.190999</v>
      </c>
      <c r="E14" s="1063">
        <v>4818</v>
      </c>
      <c r="F14" s="1062"/>
      <c r="G14" s="688">
        <v>730</v>
      </c>
      <c r="H14" s="1063">
        <v>24899.912999999</v>
      </c>
      <c r="I14" s="1063">
        <v>5517</v>
      </c>
      <c r="J14" s="1063"/>
      <c r="K14" s="1064">
        <f t="shared" si="1"/>
        <v>112.82843894899537</v>
      </c>
      <c r="L14" s="1064">
        <f t="shared" si="1"/>
        <v>170.61523315478843</v>
      </c>
      <c r="M14" s="1117">
        <f t="shared" si="1"/>
        <v>114.50809464508094</v>
      </c>
      <c r="N14" s="1061">
        <f t="shared" si="3"/>
        <v>12.82843894899537</v>
      </c>
      <c r="O14" s="1061">
        <f t="shared" si="2"/>
        <v>70.615233154788427</v>
      </c>
      <c r="P14" s="1061">
        <f t="shared" si="2"/>
        <v>14.508094645080945</v>
      </c>
      <c r="Q14" s="1027"/>
    </row>
    <row r="15" spans="1:17" s="157" customFormat="1" ht="18" customHeight="1">
      <c r="A15" s="680"/>
      <c r="B15" s="1062" t="s">
        <v>16</v>
      </c>
      <c r="C15" s="688">
        <v>15049</v>
      </c>
      <c r="D15" s="1063">
        <v>222346.46999725001</v>
      </c>
      <c r="E15" s="1063">
        <v>325839</v>
      </c>
      <c r="F15" s="1062"/>
      <c r="G15" s="688">
        <v>18542</v>
      </c>
      <c r="H15" s="1063">
        <v>188844.54223311099</v>
      </c>
      <c r="I15" s="1063">
        <v>350479</v>
      </c>
      <c r="J15" s="1063"/>
      <c r="K15" s="1064">
        <f t="shared" si="1"/>
        <v>123.21084457439034</v>
      </c>
      <c r="L15" s="1064">
        <f t="shared" si="1"/>
        <v>84.932556939377818</v>
      </c>
      <c r="M15" s="1117">
        <f t="shared" si="1"/>
        <v>107.56201682425983</v>
      </c>
      <c r="N15" s="1061">
        <f t="shared" si="3"/>
        <v>23.210844574390336</v>
      </c>
      <c r="O15" s="1061">
        <f t="shared" si="2"/>
        <v>-15.067443060622182</v>
      </c>
      <c r="P15" s="1061">
        <f t="shared" si="2"/>
        <v>7.5620168242598282</v>
      </c>
      <c r="Q15" s="1027"/>
    </row>
    <row r="16" spans="1:17" s="157" customFormat="1" ht="18" customHeight="1">
      <c r="A16" s="680"/>
      <c r="B16" s="1062" t="s">
        <v>271</v>
      </c>
      <c r="C16" s="688">
        <v>1205</v>
      </c>
      <c r="D16" s="1063">
        <v>53537.383102401996</v>
      </c>
      <c r="E16" s="1063">
        <v>9818</v>
      </c>
      <c r="F16" s="1062"/>
      <c r="G16" s="688">
        <v>1062</v>
      </c>
      <c r="H16" s="1063">
        <v>41173.228661998997</v>
      </c>
      <c r="I16" s="1063">
        <v>6183</v>
      </c>
      <c r="J16" s="1063"/>
      <c r="K16" s="1064">
        <f t="shared" si="1"/>
        <v>88.132780082987551</v>
      </c>
      <c r="L16" s="1064">
        <f t="shared" si="1"/>
        <v>76.905568176999168</v>
      </c>
      <c r="M16" s="1117">
        <f t="shared" si="1"/>
        <v>62.976166225300467</v>
      </c>
      <c r="N16" s="1061">
        <f t="shared" si="3"/>
        <v>-11.867219917012449</v>
      </c>
      <c r="O16" s="1061">
        <f t="shared" si="2"/>
        <v>-23.094431823000832</v>
      </c>
      <c r="P16" s="1061">
        <f t="shared" si="2"/>
        <v>-37.023833774699533</v>
      </c>
      <c r="Q16" s="1027"/>
    </row>
    <row r="17" spans="1:17" s="157" customFormat="1" ht="18" customHeight="1">
      <c r="A17" s="680"/>
      <c r="B17" s="1062" t="s">
        <v>270</v>
      </c>
      <c r="C17" s="1063">
        <v>14348</v>
      </c>
      <c r="D17" s="1063">
        <v>187039.85089487099</v>
      </c>
      <c r="E17" s="1063">
        <v>79143</v>
      </c>
      <c r="F17" s="1062"/>
      <c r="G17" s="1063">
        <v>15955</v>
      </c>
      <c r="H17" s="1063">
        <v>170333.35453574901</v>
      </c>
      <c r="I17" s="1063">
        <v>92347</v>
      </c>
      <c r="J17" s="1063"/>
      <c r="K17" s="1064">
        <f t="shared" si="1"/>
        <v>111.20016727069975</v>
      </c>
      <c r="L17" s="1064">
        <f t="shared" si="1"/>
        <v>91.067948205052744</v>
      </c>
      <c r="M17" s="1117">
        <f t="shared" si="1"/>
        <v>116.6837243976094</v>
      </c>
      <c r="N17" s="1061">
        <f t="shared" si="3"/>
        <v>11.200167270699751</v>
      </c>
      <c r="O17" s="1061">
        <f t="shared" si="2"/>
        <v>-8.932051794947256</v>
      </c>
      <c r="P17" s="1061">
        <f t="shared" si="2"/>
        <v>16.683724397609396</v>
      </c>
      <c r="Q17" s="1027"/>
    </row>
    <row r="18" spans="1:17" s="157" customFormat="1" ht="18" customHeight="1">
      <c r="A18" s="1027"/>
      <c r="B18" s="685" t="s">
        <v>269</v>
      </c>
      <c r="C18" s="1054">
        <f>+SUM(C19:C30)</f>
        <v>83589</v>
      </c>
      <c r="D18" s="1054">
        <f>+SUM(D19:D30)</f>
        <v>1086107.8843552337</v>
      </c>
      <c r="E18" s="1054">
        <f>+SUM(E19:E30)</f>
        <v>415190</v>
      </c>
      <c r="F18" s="1055"/>
      <c r="G18" s="1054">
        <f>+SUM(G19:G30)</f>
        <v>110285</v>
      </c>
      <c r="H18" s="1054">
        <f>+SUM(H19:H30)</f>
        <v>1123570.1599481271</v>
      </c>
      <c r="I18" s="1054">
        <f>+SUM(I19:I30)</f>
        <v>511489</v>
      </c>
      <c r="J18" s="1054"/>
      <c r="K18" s="1056">
        <f t="shared" si="1"/>
        <v>131.93721661941166</v>
      </c>
      <c r="L18" s="1056">
        <f t="shared" si="1"/>
        <v>103.44922232243373</v>
      </c>
      <c r="M18" s="1115">
        <f t="shared" si="1"/>
        <v>123.19395939208555</v>
      </c>
      <c r="N18" s="1057">
        <f t="shared" si="3"/>
        <v>31.937216619411657</v>
      </c>
      <c r="O18" s="1057">
        <f t="shared" si="2"/>
        <v>3.4492223224337266</v>
      </c>
      <c r="P18" s="1057">
        <f t="shared" si="2"/>
        <v>23.193959392085546</v>
      </c>
      <c r="Q18" s="1027"/>
    </row>
    <row r="19" spans="1:17" s="157" customFormat="1" ht="18" customHeight="1">
      <c r="A19" s="680"/>
      <c r="B19" s="1062" t="s">
        <v>268</v>
      </c>
      <c r="C19" s="688">
        <v>40249</v>
      </c>
      <c r="D19" s="1063">
        <v>266011.30793415202</v>
      </c>
      <c r="E19" s="1063">
        <v>181690</v>
      </c>
      <c r="F19" s="1062"/>
      <c r="G19" s="688">
        <v>53135</v>
      </c>
      <c r="H19" s="1063">
        <v>287139.68214392703</v>
      </c>
      <c r="I19" s="1063">
        <v>222227</v>
      </c>
      <c r="J19" s="1063"/>
      <c r="K19" s="1064">
        <f t="shared" si="1"/>
        <v>132.01570225347214</v>
      </c>
      <c r="L19" s="1064">
        <f t="shared" si="1"/>
        <v>107.94266017255367</v>
      </c>
      <c r="M19" s="1117">
        <f t="shared" si="1"/>
        <v>122.31107931091418</v>
      </c>
      <c r="N19" s="1061">
        <f t="shared" si="3"/>
        <v>32.015702253472142</v>
      </c>
      <c r="O19" s="1061">
        <f t="shared" si="2"/>
        <v>7.9426601725536727</v>
      </c>
      <c r="P19" s="1061">
        <f t="shared" si="2"/>
        <v>22.311079310914181</v>
      </c>
      <c r="Q19" s="1027"/>
    </row>
    <row r="20" spans="1:17" s="157" customFormat="1" ht="18" customHeight="1">
      <c r="A20" s="680"/>
      <c r="B20" s="1062" t="s">
        <v>267</v>
      </c>
      <c r="C20" s="688">
        <v>6056</v>
      </c>
      <c r="D20" s="1063">
        <v>50099.134675652997</v>
      </c>
      <c r="E20" s="1063">
        <v>31970</v>
      </c>
      <c r="F20" s="1062"/>
      <c r="G20" s="688">
        <v>7081</v>
      </c>
      <c r="H20" s="1063">
        <v>80052.157390335997</v>
      </c>
      <c r="I20" s="1063">
        <v>34657</v>
      </c>
      <c r="J20" s="1063"/>
      <c r="K20" s="1064">
        <f t="shared" si="1"/>
        <v>116.92536327608983</v>
      </c>
      <c r="L20" s="1064">
        <f t="shared" si="1"/>
        <v>159.78750513078117</v>
      </c>
      <c r="M20" s="1117">
        <f t="shared" si="1"/>
        <v>108.40475445730374</v>
      </c>
      <c r="N20" s="1061">
        <f t="shared" si="3"/>
        <v>16.925363276089826</v>
      </c>
      <c r="O20" s="1061">
        <f t="shared" si="2"/>
        <v>59.78750513078117</v>
      </c>
      <c r="P20" s="1061">
        <f t="shared" si="2"/>
        <v>8.4047544573037385</v>
      </c>
      <c r="Q20" s="1027"/>
    </row>
    <row r="21" spans="1:17" s="157" customFormat="1" ht="18" customHeight="1">
      <c r="A21" s="680"/>
      <c r="B21" s="1062" t="s">
        <v>266</v>
      </c>
      <c r="C21" s="688">
        <v>3892</v>
      </c>
      <c r="D21" s="1063">
        <v>29222.112690465001</v>
      </c>
      <c r="E21" s="1063">
        <v>19833</v>
      </c>
      <c r="F21" s="1062"/>
      <c r="G21" s="688">
        <v>6474</v>
      </c>
      <c r="H21" s="1063">
        <v>46399.017014942001</v>
      </c>
      <c r="I21" s="1063">
        <v>30343</v>
      </c>
      <c r="J21" s="1063"/>
      <c r="K21" s="1064">
        <f t="shared" si="1"/>
        <v>166.34121274409043</v>
      </c>
      <c r="L21" s="1064">
        <f t="shared" si="1"/>
        <v>158.78050128142075</v>
      </c>
      <c r="M21" s="1117">
        <f t="shared" si="1"/>
        <v>152.99248726869359</v>
      </c>
      <c r="N21" s="1061">
        <f t="shared" si="3"/>
        <v>66.341212744090427</v>
      </c>
      <c r="O21" s="1061">
        <f t="shared" si="2"/>
        <v>58.780501281420754</v>
      </c>
      <c r="P21" s="1061">
        <f t="shared" si="2"/>
        <v>52.992487268693594</v>
      </c>
      <c r="Q21" s="1027"/>
    </row>
    <row r="22" spans="1:17" s="157" customFormat="1" ht="18" customHeight="1">
      <c r="A22" s="680"/>
      <c r="B22" s="1062" t="s">
        <v>265</v>
      </c>
      <c r="C22" s="688">
        <v>3837</v>
      </c>
      <c r="D22" s="1063">
        <v>21877.772566881031</v>
      </c>
      <c r="E22" s="1063">
        <f>19914-6</f>
        <v>19908</v>
      </c>
      <c r="F22" s="1062"/>
      <c r="G22" s="688">
        <v>4437</v>
      </c>
      <c r="H22" s="1063">
        <v>32407.895605398</v>
      </c>
      <c r="I22" s="1063">
        <v>24564</v>
      </c>
      <c r="J22" s="1063"/>
      <c r="K22" s="1064">
        <f t="shared" si="1"/>
        <v>115.63721657544957</v>
      </c>
      <c r="L22" s="1064">
        <f t="shared" si="1"/>
        <v>148.13160483466064</v>
      </c>
      <c r="M22" s="1117">
        <f t="shared" si="1"/>
        <v>123.38758288125378</v>
      </c>
      <c r="N22" s="1061">
        <f t="shared" si="3"/>
        <v>15.637216575449571</v>
      </c>
      <c r="O22" s="1061">
        <f t="shared" si="2"/>
        <v>48.131604834660635</v>
      </c>
      <c r="P22" s="1061">
        <f t="shared" si="2"/>
        <v>23.387582881253778</v>
      </c>
      <c r="Q22" s="1027"/>
    </row>
    <row r="23" spans="1:17" s="157" customFormat="1" ht="18" customHeight="1">
      <c r="A23" s="680"/>
      <c r="B23" s="1062" t="s">
        <v>264</v>
      </c>
      <c r="C23" s="688">
        <v>1230</v>
      </c>
      <c r="D23" s="1063">
        <v>69550.216233886007</v>
      </c>
      <c r="E23" s="1063">
        <v>6083</v>
      </c>
      <c r="F23" s="1062"/>
      <c r="G23" s="688">
        <v>1678</v>
      </c>
      <c r="H23" s="1063">
        <v>49937.139739382998</v>
      </c>
      <c r="I23" s="1063">
        <v>7803</v>
      </c>
      <c r="J23" s="1063"/>
      <c r="K23" s="1064">
        <f t="shared" si="1"/>
        <v>136.42276422764229</v>
      </c>
      <c r="L23" s="1064">
        <f t="shared" si="1"/>
        <v>71.800121471157709</v>
      </c>
      <c r="M23" s="1117">
        <f t="shared" si="1"/>
        <v>128.27552194640802</v>
      </c>
      <c r="N23" s="1061">
        <f t="shared" si="3"/>
        <v>36.42276422764229</v>
      </c>
      <c r="O23" s="1061">
        <f t="shared" si="2"/>
        <v>-28.199878528842291</v>
      </c>
      <c r="P23" s="1061">
        <f t="shared" si="2"/>
        <v>28.27552194640802</v>
      </c>
      <c r="Q23" s="1027"/>
    </row>
    <row r="24" spans="1:17" s="157" customFormat="1" ht="18" customHeight="1">
      <c r="A24" s="680"/>
      <c r="B24" s="1062" t="s">
        <v>263</v>
      </c>
      <c r="C24" s="688">
        <v>7560</v>
      </c>
      <c r="D24" s="1063">
        <v>472373.50397173502</v>
      </c>
      <c r="E24" s="1063">
        <v>48030</v>
      </c>
      <c r="F24" s="1062"/>
      <c r="G24" s="688">
        <v>8593</v>
      </c>
      <c r="H24" s="1063">
        <v>458464.04953141703</v>
      </c>
      <c r="I24" s="1063">
        <v>54411</v>
      </c>
      <c r="J24" s="1063"/>
      <c r="K24" s="1064">
        <f t="shared" si="1"/>
        <v>113.66402116402116</v>
      </c>
      <c r="L24" s="1064">
        <f t="shared" si="1"/>
        <v>97.055411803717448</v>
      </c>
      <c r="M24" s="1117">
        <f t="shared" si="1"/>
        <v>113.28544659587759</v>
      </c>
      <c r="N24" s="1061">
        <f t="shared" si="3"/>
        <v>13.664021164021165</v>
      </c>
      <c r="O24" s="1061">
        <f t="shared" si="2"/>
        <v>-2.9445881962825524</v>
      </c>
      <c r="P24" s="1061">
        <f t="shared" si="2"/>
        <v>13.285446595877588</v>
      </c>
      <c r="Q24" s="1027"/>
    </row>
    <row r="25" spans="1:17" s="157" customFormat="1" ht="27" customHeight="1">
      <c r="A25" s="680"/>
      <c r="B25" s="1062" t="s">
        <v>262</v>
      </c>
      <c r="C25" s="688">
        <v>9992</v>
      </c>
      <c r="D25" s="1063">
        <v>85353.998358842</v>
      </c>
      <c r="E25" s="1063">
        <v>47790</v>
      </c>
      <c r="F25" s="1062"/>
      <c r="G25" s="688">
        <v>12182</v>
      </c>
      <c r="H25" s="1063">
        <v>68553.841168475003</v>
      </c>
      <c r="I25" s="1063">
        <v>55563</v>
      </c>
      <c r="J25" s="1063"/>
      <c r="K25" s="1064">
        <f t="shared" si="1"/>
        <v>121.91753402722179</v>
      </c>
      <c r="L25" s="1064">
        <f t="shared" si="1"/>
        <v>80.31708237060387</v>
      </c>
      <c r="M25" s="1117">
        <f t="shared" si="1"/>
        <v>116.26490897677337</v>
      </c>
      <c r="N25" s="1061">
        <f t="shared" si="3"/>
        <v>21.917534027221791</v>
      </c>
      <c r="O25" s="1061">
        <f t="shared" si="2"/>
        <v>-19.68291762939613</v>
      </c>
      <c r="P25" s="1061">
        <f t="shared" si="2"/>
        <v>16.26490897677337</v>
      </c>
      <c r="Q25" s="1027"/>
    </row>
    <row r="26" spans="1:17" s="157" customFormat="1" ht="18" customHeight="1">
      <c r="A26" s="680"/>
      <c r="B26" s="1062" t="s">
        <v>261</v>
      </c>
      <c r="C26" s="688">
        <v>2931</v>
      </c>
      <c r="D26" s="1063">
        <v>14246.2469355787</v>
      </c>
      <c r="E26" s="1063">
        <v>14369</v>
      </c>
      <c r="F26" s="1062"/>
      <c r="G26" s="688">
        <v>4220</v>
      </c>
      <c r="H26" s="1063">
        <v>16811.699040321</v>
      </c>
      <c r="I26" s="1063">
        <v>20627</v>
      </c>
      <c r="J26" s="1063"/>
      <c r="K26" s="1064">
        <f t="shared" si="1"/>
        <v>143.97816444899351</v>
      </c>
      <c r="L26" s="1064">
        <f t="shared" si="1"/>
        <v>118.00791546253014</v>
      </c>
      <c r="M26" s="1117">
        <f t="shared" si="1"/>
        <v>143.55209130767625</v>
      </c>
      <c r="N26" s="1061">
        <f t="shared" si="3"/>
        <v>43.97816444899351</v>
      </c>
      <c r="O26" s="1061">
        <f t="shared" si="2"/>
        <v>18.007915462530136</v>
      </c>
      <c r="P26" s="1061">
        <f t="shared" si="2"/>
        <v>43.55209130767625</v>
      </c>
      <c r="Q26" s="1027"/>
    </row>
    <row r="27" spans="1:17" s="157" customFormat="1" ht="18" customHeight="1">
      <c r="A27" s="680"/>
      <c r="B27" s="1062" t="s">
        <v>260</v>
      </c>
      <c r="C27" s="688">
        <v>885</v>
      </c>
      <c r="D27" s="1063">
        <v>17135.809638878</v>
      </c>
      <c r="E27" s="1063">
        <v>6628</v>
      </c>
      <c r="F27" s="1062"/>
      <c r="G27" s="688">
        <v>1465</v>
      </c>
      <c r="H27" s="1063">
        <v>13132.460004017999</v>
      </c>
      <c r="I27" s="1063">
        <v>8238</v>
      </c>
      <c r="J27" s="1063"/>
      <c r="K27" s="1064">
        <f t="shared" si="1"/>
        <v>165.5367231638418</v>
      </c>
      <c r="L27" s="1064">
        <f t="shared" si="1"/>
        <v>76.637522712804085</v>
      </c>
      <c r="M27" s="1117">
        <f t="shared" si="1"/>
        <v>124.29088714544356</v>
      </c>
      <c r="N27" s="1061">
        <f t="shared" si="3"/>
        <v>65.536723163841799</v>
      </c>
      <c r="O27" s="1061">
        <f t="shared" si="2"/>
        <v>-23.362477287195915</v>
      </c>
      <c r="P27" s="1061">
        <f t="shared" si="2"/>
        <v>24.290887145443563</v>
      </c>
      <c r="Q27" s="1027"/>
    </row>
    <row r="28" spans="1:17" s="157" customFormat="1" ht="18" customHeight="1">
      <c r="A28" s="680"/>
      <c r="B28" s="1062" t="s">
        <v>259</v>
      </c>
      <c r="C28" s="688">
        <v>705</v>
      </c>
      <c r="D28" s="1063">
        <v>14408.953233777</v>
      </c>
      <c r="E28" s="1063">
        <v>3530</v>
      </c>
      <c r="F28" s="1062"/>
      <c r="G28" s="688">
        <v>1167</v>
      </c>
      <c r="H28" s="1063">
        <v>13544.163838623999</v>
      </c>
      <c r="I28" s="1063">
        <v>5338</v>
      </c>
      <c r="J28" s="1063"/>
      <c r="K28" s="1064">
        <f t="shared" si="1"/>
        <v>165.53191489361703</v>
      </c>
      <c r="L28" s="1064">
        <f t="shared" si="1"/>
        <v>93.998249691547414</v>
      </c>
      <c r="M28" s="1117">
        <f t="shared" si="1"/>
        <v>151.21813031161474</v>
      </c>
      <c r="N28" s="1061">
        <f t="shared" si="3"/>
        <v>65.531914893617028</v>
      </c>
      <c r="O28" s="1061">
        <f t="shared" si="3"/>
        <v>-6.0017503084525856</v>
      </c>
      <c r="P28" s="1061">
        <f t="shared" si="3"/>
        <v>51.218130311614743</v>
      </c>
      <c r="Q28" s="1027"/>
    </row>
    <row r="29" spans="1:17" ht="27" customHeight="1">
      <c r="A29" s="680"/>
      <c r="B29" s="1062" t="s">
        <v>286</v>
      </c>
      <c r="C29" s="688">
        <v>5304</v>
      </c>
      <c r="D29" s="1063">
        <v>42573.414616385999</v>
      </c>
      <c r="E29" s="1063">
        <v>31357</v>
      </c>
      <c r="F29" s="1062"/>
      <c r="G29" s="688">
        <v>8205</v>
      </c>
      <c r="H29" s="1063">
        <v>51904.686328399002</v>
      </c>
      <c r="I29" s="1063">
        <v>41830</v>
      </c>
      <c r="J29" s="1063"/>
      <c r="K29" s="1064">
        <f t="shared" si="1"/>
        <v>154.6945701357466</v>
      </c>
      <c r="L29" s="1064">
        <f t="shared" si="1"/>
        <v>121.91807210225865</v>
      </c>
      <c r="M29" s="1117">
        <f t="shared" si="1"/>
        <v>133.39924099882003</v>
      </c>
      <c r="N29" s="1061">
        <f t="shared" si="3"/>
        <v>54.694570135746602</v>
      </c>
      <c r="O29" s="1061">
        <f t="shared" si="3"/>
        <v>21.918072102258648</v>
      </c>
      <c r="P29" s="1061">
        <f t="shared" si="3"/>
        <v>33.399240998820034</v>
      </c>
      <c r="Q29" s="1025"/>
    </row>
    <row r="30" spans="1:17" ht="18" customHeight="1">
      <c r="A30" s="680"/>
      <c r="B30" s="1062" t="s">
        <v>258</v>
      </c>
      <c r="C30" s="688">
        <v>948</v>
      </c>
      <c r="D30" s="1063">
        <v>3255.4134989999998</v>
      </c>
      <c r="E30" s="1063">
        <v>4002</v>
      </c>
      <c r="F30" s="1062"/>
      <c r="G30" s="688">
        <v>1648</v>
      </c>
      <c r="H30" s="1063">
        <v>5223.3681428870004</v>
      </c>
      <c r="I30" s="1063">
        <v>5888</v>
      </c>
      <c r="J30" s="1063"/>
      <c r="K30" s="1064">
        <f t="shared" si="1"/>
        <v>173.83966244725738</v>
      </c>
      <c r="L30" s="1064">
        <f t="shared" si="1"/>
        <v>160.45175657382751</v>
      </c>
      <c r="M30" s="1117">
        <f t="shared" si="1"/>
        <v>147.12643678160919</v>
      </c>
      <c r="N30" s="1061">
        <f t="shared" si="3"/>
        <v>73.839662447257382</v>
      </c>
      <c r="O30" s="1061">
        <f t="shared" si="3"/>
        <v>60.45175657382751</v>
      </c>
      <c r="P30" s="1061">
        <f t="shared" si="3"/>
        <v>47.126436781609186</v>
      </c>
      <c r="Q30" s="1025"/>
    </row>
    <row r="31" spans="1:17" ht="18" customHeight="1">
      <c r="A31" s="1025"/>
      <c r="B31" s="1025"/>
      <c r="C31" s="680"/>
      <c r="D31" s="1065"/>
      <c r="E31" s="1065"/>
      <c r="F31" s="1025"/>
      <c r="G31" s="680"/>
      <c r="H31" s="1065"/>
      <c r="I31" s="1065"/>
      <c r="J31" s="1065"/>
      <c r="K31" s="1066"/>
      <c r="L31" s="1067"/>
      <c r="M31" s="1068"/>
      <c r="N31" s="1025"/>
      <c r="O31" s="1025"/>
      <c r="P31" s="1025"/>
      <c r="Q31" s="1025"/>
    </row>
    <row r="32" spans="1:17" ht="18" customHeight="1">
      <c r="A32" s="1053"/>
      <c r="B32" s="1053"/>
      <c r="C32" s="1053"/>
      <c r="D32" s="1053"/>
      <c r="E32" s="1053"/>
      <c r="F32" s="1053"/>
      <c r="G32" s="1053"/>
      <c r="H32" s="1053"/>
      <c r="I32" s="1053"/>
      <c r="J32" s="690"/>
      <c r="K32" s="1066"/>
      <c r="L32" s="1067"/>
      <c r="M32" s="1068"/>
      <c r="N32" s="1025"/>
      <c r="O32" s="1025"/>
      <c r="P32" s="1025"/>
      <c r="Q32" s="1025"/>
    </row>
    <row r="33" spans="1:17" ht="18" customHeight="1">
      <c r="A33" s="1025"/>
      <c r="B33" s="1069"/>
      <c r="C33" s="1025"/>
      <c r="D33" s="1026"/>
      <c r="E33" s="1025"/>
      <c r="F33" s="1070"/>
      <c r="G33" s="1071"/>
      <c r="H33" s="1072"/>
      <c r="I33" s="1071"/>
      <c r="J33" s="1025"/>
      <c r="K33" s="1066"/>
      <c r="L33" s="1066"/>
      <c r="M33" s="1073"/>
      <c r="N33" s="1025"/>
      <c r="O33" s="1025"/>
      <c r="P33" s="1025"/>
      <c r="Q33" s="1025"/>
    </row>
    <row r="34" spans="1:17" ht="18" customHeight="1">
      <c r="A34" s="1025"/>
      <c r="B34" s="1069"/>
      <c r="C34" s="1071"/>
      <c r="D34" s="1072"/>
      <c r="E34" s="1071"/>
      <c r="F34" s="1070"/>
      <c r="G34" s="1071"/>
      <c r="H34" s="1072"/>
      <c r="I34" s="1071"/>
      <c r="J34" s="1025"/>
      <c r="K34" s="1066"/>
      <c r="L34" s="1066"/>
      <c r="M34" s="1073"/>
      <c r="N34" s="1025"/>
      <c r="O34" s="1025"/>
      <c r="P34" s="1025"/>
      <c r="Q34" s="1025"/>
    </row>
    <row r="35" spans="1:17" ht="18" customHeight="1">
      <c r="A35" s="1025"/>
      <c r="B35" s="1069"/>
      <c r="C35" s="1071"/>
      <c r="D35" s="1072"/>
      <c r="E35" s="1071"/>
      <c r="F35" s="1070"/>
      <c r="G35" s="1071"/>
      <c r="H35" s="1072"/>
      <c r="I35" s="1071"/>
      <c r="J35" s="1025"/>
      <c r="K35" s="1066"/>
      <c r="L35" s="1066"/>
      <c r="M35" s="1073"/>
      <c r="N35" s="1025"/>
      <c r="O35" s="1025"/>
      <c r="P35" s="1025"/>
      <c r="Q35" s="1025"/>
    </row>
    <row r="36" spans="1:17" ht="18" customHeight="1">
      <c r="A36" s="1025"/>
      <c r="B36" s="1069"/>
      <c r="C36" s="1071"/>
      <c r="D36" s="1072"/>
      <c r="E36" s="1071"/>
      <c r="F36" s="1070"/>
      <c r="G36" s="1071"/>
      <c r="H36" s="1072"/>
      <c r="I36" s="1071"/>
      <c r="J36" s="1025"/>
      <c r="K36" s="1066"/>
      <c r="L36" s="1066"/>
      <c r="M36" s="1073"/>
      <c r="N36" s="1025"/>
      <c r="O36" s="1025"/>
      <c r="P36" s="1025"/>
      <c r="Q36" s="1025"/>
    </row>
    <row r="37" spans="1:17" ht="18" customHeight="1">
      <c r="A37" s="1025"/>
      <c r="B37" s="1069"/>
      <c r="C37" s="1071"/>
      <c r="D37" s="1072"/>
      <c r="E37" s="1071"/>
      <c r="F37" s="1070"/>
      <c r="G37" s="1071"/>
      <c r="H37" s="1072"/>
      <c r="I37" s="1071"/>
      <c r="J37" s="1025"/>
      <c r="K37" s="1066"/>
      <c r="L37" s="1066"/>
      <c r="M37" s="1073"/>
      <c r="N37" s="1025"/>
      <c r="O37" s="1025"/>
      <c r="P37" s="1025"/>
      <c r="Q37" s="1025"/>
    </row>
    <row r="38" spans="1:17" ht="18" customHeight="1">
      <c r="A38" s="1025"/>
      <c r="B38" s="1069"/>
      <c r="C38" s="1071"/>
      <c r="D38" s="1072"/>
      <c r="E38" s="1071"/>
      <c r="F38" s="1070"/>
      <c r="G38" s="1071"/>
      <c r="H38" s="1072"/>
      <c r="I38" s="1071"/>
      <c r="J38" s="1025"/>
      <c r="K38" s="1066"/>
      <c r="L38" s="1066"/>
      <c r="M38" s="1073"/>
      <c r="N38" s="1025"/>
      <c r="O38" s="1025"/>
      <c r="P38" s="1025"/>
      <c r="Q38" s="1025"/>
    </row>
    <row r="39" spans="1:17" ht="20.100000000000001" customHeight="1">
      <c r="A39" s="680"/>
      <c r="B39" s="680"/>
      <c r="C39" s="680"/>
      <c r="D39" s="680"/>
      <c r="E39" s="680"/>
      <c r="F39" s="680"/>
      <c r="G39" s="680"/>
      <c r="H39" s="680"/>
      <c r="I39" s="680"/>
      <c r="J39" s="680"/>
      <c r="K39" s="680"/>
      <c r="L39" s="1025"/>
      <c r="M39" s="1045"/>
      <c r="N39" s="1025"/>
      <c r="O39" s="1025"/>
      <c r="P39" s="1025"/>
      <c r="Q39" s="1025"/>
    </row>
    <row r="40" spans="1:17" ht="15" customHeight="1">
      <c r="A40" s="680"/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1025"/>
      <c r="M40" s="1045"/>
      <c r="N40" s="1025"/>
      <c r="O40" s="1025"/>
      <c r="P40" s="1025"/>
      <c r="Q40" s="1025"/>
    </row>
    <row r="41" spans="1:17" ht="15" customHeight="1">
      <c r="A41" s="680"/>
      <c r="B41" s="680"/>
      <c r="C41" s="680"/>
      <c r="D41" s="680"/>
      <c r="E41" s="680"/>
      <c r="F41" s="680"/>
      <c r="G41" s="680"/>
      <c r="H41" s="680"/>
      <c r="I41" s="680"/>
      <c r="J41" s="680"/>
      <c r="K41" s="680"/>
      <c r="L41" s="1025"/>
      <c r="M41" s="1045"/>
      <c r="N41" s="1025"/>
      <c r="O41" s="1025"/>
      <c r="P41" s="1025"/>
      <c r="Q41" s="1025"/>
    </row>
    <row r="42" spans="1:17" ht="20.100000000000001" customHeight="1">
      <c r="A42" s="680"/>
      <c r="B42" s="680"/>
      <c r="C42" s="680"/>
      <c r="D42" s="680"/>
      <c r="E42" s="680"/>
      <c r="F42" s="680"/>
      <c r="G42" s="680"/>
      <c r="H42" s="680"/>
      <c r="I42" s="680"/>
      <c r="J42" s="680"/>
      <c r="K42" s="680"/>
      <c r="L42" s="1025"/>
      <c r="M42" s="1045"/>
      <c r="N42" s="1025"/>
      <c r="O42" s="1025"/>
      <c r="P42" s="1025"/>
      <c r="Q42" s="1025"/>
    </row>
    <row r="43" spans="1:17" ht="20.100000000000001" customHeight="1">
      <c r="A43" s="680"/>
      <c r="B43" s="680"/>
      <c r="C43" s="680"/>
      <c r="D43" s="680"/>
      <c r="E43" s="680"/>
      <c r="F43" s="680"/>
      <c r="G43" s="680"/>
      <c r="H43" s="680"/>
      <c r="I43" s="680"/>
      <c r="J43" s="680"/>
      <c r="K43" s="680"/>
      <c r="L43" s="1025"/>
      <c r="M43" s="1045"/>
      <c r="N43" s="1025"/>
      <c r="O43" s="1025"/>
      <c r="P43" s="1025"/>
      <c r="Q43" s="1025"/>
    </row>
    <row r="44" spans="1:17" ht="20.100000000000001" customHeight="1">
      <c r="A44" s="680"/>
      <c r="B44" s="680"/>
      <c r="C44" s="680"/>
      <c r="D44" s="680"/>
      <c r="E44" s="680"/>
      <c r="F44" s="680"/>
      <c r="G44" s="680"/>
      <c r="H44" s="680"/>
      <c r="I44" s="680"/>
      <c r="J44" s="680"/>
      <c r="K44" s="680"/>
      <c r="L44" s="1025"/>
      <c r="M44" s="1045"/>
      <c r="N44" s="1025"/>
      <c r="O44" s="1025"/>
      <c r="P44" s="1025"/>
      <c r="Q44" s="1025"/>
    </row>
    <row r="45" spans="1:17" ht="20.100000000000001" customHeight="1">
      <c r="A45" s="680"/>
      <c r="B45" s="680"/>
      <c r="C45" s="680"/>
      <c r="D45" s="680"/>
      <c r="E45" s="680"/>
      <c r="F45" s="680"/>
      <c r="G45" s="680"/>
      <c r="H45" s="680"/>
      <c r="I45" s="680"/>
      <c r="J45" s="680"/>
      <c r="K45" s="680"/>
      <c r="L45" s="1025"/>
      <c r="M45" s="1045"/>
      <c r="N45" s="1025"/>
      <c r="O45" s="1025"/>
      <c r="P45" s="1025"/>
      <c r="Q45" s="1025"/>
    </row>
    <row r="46" spans="1:17" ht="20.100000000000001" customHeight="1">
      <c r="A46" s="680"/>
      <c r="B46" s="680"/>
      <c r="C46" s="680"/>
      <c r="D46" s="680"/>
      <c r="E46" s="680"/>
      <c r="F46" s="680"/>
      <c r="G46" s="680"/>
      <c r="H46" s="680"/>
      <c r="I46" s="680"/>
      <c r="J46" s="680"/>
      <c r="K46" s="680"/>
      <c r="L46" s="1025"/>
      <c r="M46" s="1045"/>
      <c r="N46" s="1025"/>
      <c r="O46" s="1025"/>
      <c r="P46" s="1025"/>
      <c r="Q46" s="1025"/>
    </row>
    <row r="47" spans="1:17" ht="20.100000000000001" customHeight="1">
      <c r="A47" s="680"/>
      <c r="B47" s="680"/>
      <c r="C47" s="680"/>
      <c r="D47" s="680"/>
      <c r="E47" s="680"/>
      <c r="F47" s="680"/>
      <c r="G47" s="680"/>
      <c r="H47" s="680"/>
      <c r="I47" s="680"/>
      <c r="J47" s="680"/>
      <c r="K47" s="680"/>
      <c r="L47" s="1025"/>
      <c r="M47" s="1045"/>
      <c r="N47" s="1025"/>
      <c r="O47" s="1025"/>
      <c r="P47" s="1025"/>
      <c r="Q47" s="1025"/>
    </row>
    <row r="48" spans="1:17" ht="20.100000000000001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</row>
    <row r="49" spans="1:11" ht="20.100000000000001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</row>
    <row r="50" spans="1:11" ht="20.100000000000001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</row>
    <row r="51" spans="1:11" ht="20.100000000000001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</row>
    <row r="52" spans="1:11" ht="20.100000000000001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</row>
    <row r="53" spans="1:11" ht="20.100000000000001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</row>
    <row r="54" spans="1:11" ht="20.100000000000001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</row>
    <row r="55" spans="1:11" ht="20.100000000000001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1" ht="20.100000000000001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</row>
    <row r="57" spans="1:11" ht="20.100000000000001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</row>
    <row r="58" spans="1:11" ht="20.100000000000001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</row>
    <row r="59" spans="1:11" ht="20.100000000000001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</row>
    <row r="60" spans="1:11" ht="20.100000000000001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</row>
    <row r="61" spans="1:11" ht="20.100000000000001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</row>
    <row r="62" spans="1:11" ht="20.100000000000001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</row>
    <row r="63" spans="1:11" ht="20.100000000000001" customHeight="1"/>
    <row r="64" spans="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4">
    <mergeCell ref="C4:E5"/>
    <mergeCell ref="G4:I5"/>
    <mergeCell ref="K4:M4"/>
    <mergeCell ref="K5:M5"/>
  </mergeCells>
  <pageMargins left="0.74803149606299213" right="0.59055118110236227" top="0.74803149606299213" bottom="0.51181102362204722" header="0.43307086614173229" footer="0.31496062992125984"/>
  <pageSetup paperSize="9" firstPageNumber="56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I19" sqref="I19"/>
    </sheetView>
  </sheetViews>
  <sheetFormatPr defaultColWidth="10" defaultRowHeight="13.2"/>
  <cols>
    <col min="1" max="1" width="49.33203125" style="162" customWidth="1"/>
    <col min="2" max="3" width="10.6640625" style="162" customWidth="1"/>
    <col min="4" max="4" width="17.33203125" style="162" customWidth="1"/>
    <col min="5" max="16384" width="10" style="162"/>
  </cols>
  <sheetData>
    <row r="1" spans="1:5" s="165" customFormat="1" ht="20.100000000000001" customHeight="1">
      <c r="A1" s="686" t="s">
        <v>675</v>
      </c>
      <c r="B1" s="1097"/>
      <c r="C1" s="687"/>
      <c r="D1" s="1023"/>
    </row>
    <row r="2" spans="1:5" ht="20.100000000000001" customHeight="1">
      <c r="A2" s="1097"/>
      <c r="B2" s="1097"/>
      <c r="C2" s="680"/>
      <c r="D2" s="1025"/>
    </row>
    <row r="3" spans="1:5" s="164" customFormat="1" ht="20.100000000000001" customHeight="1">
      <c r="A3" s="688"/>
      <c r="B3" s="688"/>
      <c r="C3" s="689"/>
      <c r="D3" s="1074" t="s">
        <v>288</v>
      </c>
    </row>
    <row r="4" spans="1:5" s="157" customFormat="1" ht="16.2" customHeight="1">
      <c r="A4" s="1047"/>
      <c r="B4" s="1050" t="s">
        <v>118</v>
      </c>
      <c r="C4" s="1050" t="s">
        <v>118</v>
      </c>
      <c r="D4" s="1050" t="s">
        <v>787</v>
      </c>
    </row>
    <row r="5" spans="1:5" s="157" customFormat="1" ht="16.2" customHeight="1">
      <c r="A5" s="1049"/>
      <c r="B5" s="1052">
        <v>2021</v>
      </c>
      <c r="C5" s="1052">
        <v>2022</v>
      </c>
      <c r="D5" s="1052" t="s">
        <v>788</v>
      </c>
    </row>
    <row r="6" spans="1:5" s="157" customFormat="1" ht="20.100000000000001" customHeight="1">
      <c r="A6" s="688"/>
      <c r="B6" s="141"/>
      <c r="C6" s="141"/>
      <c r="D6" s="141"/>
    </row>
    <row r="7" spans="1:5" s="161" customFormat="1" ht="20.100000000000001" customHeight="1">
      <c r="A7" s="1053" t="s">
        <v>211</v>
      </c>
      <c r="B7" s="1075">
        <f>+B8+B9+B14</f>
        <v>43116</v>
      </c>
      <c r="C7" s="1075">
        <f>+C8+C9+C14</f>
        <v>59835</v>
      </c>
      <c r="D7" s="1076">
        <f t="shared" ref="D7:D26" si="0">+C7/B7*100</f>
        <v>138.77678819927638</v>
      </c>
    </row>
    <row r="8" spans="1:5" s="161" customFormat="1" ht="20.100000000000001" customHeight="1">
      <c r="A8" s="690" t="s">
        <v>273</v>
      </c>
      <c r="B8" s="1075">
        <v>536</v>
      </c>
      <c r="C8" s="1075">
        <v>811</v>
      </c>
      <c r="D8" s="1076">
        <f t="shared" si="0"/>
        <v>151.30597014925374</v>
      </c>
    </row>
    <row r="9" spans="1:5" s="161" customFormat="1" ht="20.100000000000001" customHeight="1">
      <c r="A9" s="690" t="s">
        <v>272</v>
      </c>
      <c r="B9" s="1075">
        <f>+B10+B11+B12+B13</f>
        <v>11381</v>
      </c>
      <c r="C9" s="1075">
        <f>+C10+C11+C12+C13</f>
        <v>15650</v>
      </c>
      <c r="D9" s="1076">
        <f t="shared" si="0"/>
        <v>137.50988489587911</v>
      </c>
      <c r="E9" s="163"/>
    </row>
    <row r="10" spans="1:5" s="157" customFormat="1" ht="20.100000000000001" customHeight="1">
      <c r="A10" s="1062" t="s">
        <v>10</v>
      </c>
      <c r="B10" s="1077">
        <v>357</v>
      </c>
      <c r="C10" s="1077">
        <v>432</v>
      </c>
      <c r="D10" s="1078">
        <f t="shared" si="0"/>
        <v>121.00840336134453</v>
      </c>
    </row>
    <row r="11" spans="1:5" s="157" customFormat="1" ht="20.100000000000001" customHeight="1">
      <c r="A11" s="1062" t="s">
        <v>16</v>
      </c>
      <c r="B11" s="1077">
        <v>4840</v>
      </c>
      <c r="C11" s="1077">
        <v>6722</v>
      </c>
      <c r="D11" s="1078">
        <f t="shared" si="0"/>
        <v>138.88429752066116</v>
      </c>
    </row>
    <row r="12" spans="1:5" s="157" customFormat="1" ht="20.100000000000001" customHeight="1">
      <c r="A12" s="1062" t="s">
        <v>271</v>
      </c>
      <c r="B12" s="1077">
        <v>322</v>
      </c>
      <c r="C12" s="1077">
        <v>912</v>
      </c>
      <c r="D12" s="1078">
        <f t="shared" si="0"/>
        <v>283.22981366459629</v>
      </c>
    </row>
    <row r="13" spans="1:5" s="157" customFormat="1" ht="20.100000000000001" customHeight="1">
      <c r="A13" s="1062" t="s">
        <v>270</v>
      </c>
      <c r="B13" s="1077">
        <v>5862</v>
      </c>
      <c r="C13" s="1077">
        <v>7584</v>
      </c>
      <c r="D13" s="1078">
        <f t="shared" si="0"/>
        <v>129.37563971340839</v>
      </c>
    </row>
    <row r="14" spans="1:5" s="161" customFormat="1" ht="20.100000000000001" customHeight="1">
      <c r="A14" s="690" t="s">
        <v>269</v>
      </c>
      <c r="B14" s="1075">
        <f>SUM(B15:B26)</f>
        <v>31199</v>
      </c>
      <c r="C14" s="1075">
        <f>SUM(C15:C26)</f>
        <v>43374</v>
      </c>
      <c r="D14" s="1076">
        <f t="shared" si="0"/>
        <v>139.02368665662362</v>
      </c>
    </row>
    <row r="15" spans="1:5" s="157" customFormat="1" ht="20.100000000000001" customHeight="1">
      <c r="A15" s="1062" t="s">
        <v>268</v>
      </c>
      <c r="B15" s="1077">
        <v>17912</v>
      </c>
      <c r="C15" s="1077">
        <v>22103</v>
      </c>
      <c r="D15" s="1078">
        <f t="shared" si="0"/>
        <v>123.39772219740956</v>
      </c>
    </row>
    <row r="16" spans="1:5" s="157" customFormat="1" ht="20.100000000000001" customHeight="1">
      <c r="A16" s="1062" t="s">
        <v>267</v>
      </c>
      <c r="B16" s="1077">
        <v>2024</v>
      </c>
      <c r="C16" s="1077">
        <v>2828</v>
      </c>
      <c r="D16" s="1078">
        <f t="shared" si="0"/>
        <v>139.72332015810275</v>
      </c>
    </row>
    <row r="17" spans="1:4" s="157" customFormat="1" ht="20.100000000000001" customHeight="1">
      <c r="A17" s="1062" t="s">
        <v>266</v>
      </c>
      <c r="B17" s="1077">
        <v>2161</v>
      </c>
      <c r="C17" s="1077">
        <v>3372</v>
      </c>
      <c r="D17" s="1078">
        <f t="shared" si="0"/>
        <v>156.03887089310504</v>
      </c>
    </row>
    <row r="18" spans="1:4" s="157" customFormat="1" ht="20.100000000000001" customHeight="1">
      <c r="A18" s="1062" t="s">
        <v>265</v>
      </c>
      <c r="B18" s="1077">
        <v>795</v>
      </c>
      <c r="C18" s="1077">
        <v>1131</v>
      </c>
      <c r="D18" s="1078">
        <f t="shared" si="0"/>
        <v>142.2641509433962</v>
      </c>
    </row>
    <row r="19" spans="1:4" s="157" customFormat="1" ht="20.100000000000001" customHeight="1">
      <c r="A19" s="1062" t="s">
        <v>264</v>
      </c>
      <c r="B19" s="1077">
        <v>332</v>
      </c>
      <c r="C19" s="1077">
        <v>466</v>
      </c>
      <c r="D19" s="1078">
        <f t="shared" si="0"/>
        <v>140.36144578313252</v>
      </c>
    </row>
    <row r="20" spans="1:4" s="157" customFormat="1" ht="20.100000000000001" customHeight="1">
      <c r="A20" s="1062" t="s">
        <v>263</v>
      </c>
      <c r="B20" s="1077">
        <v>1328</v>
      </c>
      <c r="C20" s="1077">
        <v>2081</v>
      </c>
      <c r="D20" s="1078">
        <f t="shared" si="0"/>
        <v>156.70180722891567</v>
      </c>
    </row>
    <row r="21" spans="1:4" s="157" customFormat="1" ht="28.2" customHeight="1">
      <c r="A21" s="1062" t="s">
        <v>287</v>
      </c>
      <c r="B21" s="1077">
        <v>2840</v>
      </c>
      <c r="C21" s="1077">
        <v>4067</v>
      </c>
      <c r="D21" s="1078">
        <f t="shared" si="0"/>
        <v>143.20422535211267</v>
      </c>
    </row>
    <row r="22" spans="1:4" s="157" customFormat="1" ht="20.100000000000001" customHeight="1">
      <c r="A22" s="1062" t="s">
        <v>261</v>
      </c>
      <c r="B22" s="1077">
        <v>825</v>
      </c>
      <c r="C22" s="1077">
        <v>1473</v>
      </c>
      <c r="D22" s="1078">
        <f t="shared" si="0"/>
        <v>178.54545454545453</v>
      </c>
    </row>
    <row r="23" spans="1:4" s="157" customFormat="1" ht="20.100000000000001" customHeight="1">
      <c r="A23" s="1062" t="s">
        <v>260</v>
      </c>
      <c r="B23" s="1077">
        <v>165</v>
      </c>
      <c r="C23" s="1077">
        <v>251</v>
      </c>
      <c r="D23" s="1078">
        <f t="shared" si="0"/>
        <v>152.12121212121212</v>
      </c>
    </row>
    <row r="24" spans="1:4" s="157" customFormat="1" ht="20.100000000000001" customHeight="1">
      <c r="A24" s="1062" t="s">
        <v>259</v>
      </c>
      <c r="B24" s="1077">
        <v>281</v>
      </c>
      <c r="C24" s="1077">
        <v>512</v>
      </c>
      <c r="D24" s="1078">
        <f t="shared" si="0"/>
        <v>182.20640569395016</v>
      </c>
    </row>
    <row r="25" spans="1:4" s="158" customFormat="1" ht="28.2" customHeight="1">
      <c r="A25" s="1062" t="s">
        <v>672</v>
      </c>
      <c r="B25" s="1077">
        <v>2117</v>
      </c>
      <c r="C25" s="1077">
        <v>3338</v>
      </c>
      <c r="D25" s="1078">
        <f t="shared" si="0"/>
        <v>157.67595654227679</v>
      </c>
    </row>
    <row r="26" spans="1:4" s="158" customFormat="1" ht="20.100000000000001" customHeight="1">
      <c r="A26" s="1062" t="s">
        <v>258</v>
      </c>
      <c r="B26" s="1077">
        <v>419</v>
      </c>
      <c r="C26" s="1077">
        <v>1752</v>
      </c>
      <c r="D26" s="1078">
        <f t="shared" si="0"/>
        <v>418.13842482100239</v>
      </c>
    </row>
    <row r="27" spans="1:4" ht="20.100000000000001" customHeight="1">
      <c r="A27" s="680"/>
      <c r="B27" s="680"/>
      <c r="C27" s="680"/>
      <c r="D27" s="1025"/>
    </row>
    <row r="28" spans="1:4" ht="20.100000000000001" customHeight="1">
      <c r="A28" s="680"/>
      <c r="B28" s="680"/>
      <c r="C28" s="680"/>
      <c r="D28" s="1025"/>
    </row>
    <row r="29" spans="1:4" ht="20.100000000000001" customHeight="1">
      <c r="A29" s="680"/>
      <c r="B29" s="680"/>
      <c r="C29" s="680"/>
      <c r="D29" s="1025"/>
    </row>
    <row r="30" spans="1:4" ht="20.100000000000001" customHeight="1">
      <c r="A30" s="680"/>
      <c r="B30" s="680"/>
      <c r="C30" s="680"/>
      <c r="D30" s="1025"/>
    </row>
    <row r="31" spans="1:4" ht="20.100000000000001" customHeight="1">
      <c r="A31" s="680"/>
      <c r="B31" s="680"/>
      <c r="C31" s="680"/>
      <c r="D31" s="1025"/>
    </row>
    <row r="32" spans="1:4" ht="20.100000000000001" customHeight="1">
      <c r="A32" s="680"/>
      <c r="B32" s="680"/>
      <c r="C32" s="680"/>
      <c r="D32" s="1025"/>
    </row>
    <row r="33" spans="1:4" ht="20.100000000000001" customHeight="1">
      <c r="A33" s="680"/>
      <c r="B33" s="680"/>
      <c r="C33" s="680"/>
      <c r="D33" s="1025"/>
    </row>
    <row r="34" spans="1:4" ht="20.100000000000001" customHeight="1">
      <c r="A34" s="680"/>
      <c r="B34" s="680"/>
      <c r="C34" s="680"/>
      <c r="D34" s="1025"/>
    </row>
    <row r="35" spans="1:4" ht="20.100000000000001" customHeight="1">
      <c r="A35" s="680"/>
      <c r="B35" s="680"/>
      <c r="C35" s="680"/>
      <c r="D35" s="1025"/>
    </row>
    <row r="36" spans="1:4" ht="20.100000000000001" customHeight="1">
      <c r="A36" s="680"/>
      <c r="B36" s="680"/>
      <c r="C36" s="680"/>
      <c r="D36" s="1025"/>
    </row>
    <row r="37" spans="1:4" ht="20.100000000000001" customHeight="1">
      <c r="A37" s="680"/>
      <c r="B37" s="680"/>
      <c r="C37" s="680"/>
      <c r="D37" s="1025"/>
    </row>
    <row r="38" spans="1:4" ht="20.100000000000001" customHeight="1">
      <c r="A38" s="680"/>
      <c r="B38" s="680"/>
      <c r="C38" s="680"/>
      <c r="D38" s="1025"/>
    </row>
    <row r="39" spans="1:4" ht="20.100000000000001" customHeight="1">
      <c r="A39" s="680"/>
      <c r="B39" s="680"/>
      <c r="C39" s="680"/>
      <c r="D39" s="1025"/>
    </row>
    <row r="40" spans="1:4" ht="20.100000000000001" customHeight="1">
      <c r="A40" s="680"/>
      <c r="B40" s="680"/>
      <c r="C40" s="680"/>
      <c r="D40" s="1025"/>
    </row>
    <row r="41" spans="1:4" ht="20.100000000000001" customHeight="1">
      <c r="A41" s="680"/>
      <c r="B41" s="680"/>
      <c r="C41" s="680"/>
      <c r="D41" s="1025"/>
    </row>
    <row r="42" spans="1:4" ht="20.100000000000001" customHeight="1">
      <c r="A42" s="680"/>
      <c r="B42" s="680"/>
      <c r="C42" s="680"/>
      <c r="D42" s="1025"/>
    </row>
    <row r="43" spans="1:4" ht="20.100000000000001" customHeight="1">
      <c r="A43" s="680"/>
      <c r="B43" s="680"/>
      <c r="C43" s="680"/>
      <c r="D43" s="1025"/>
    </row>
    <row r="44" spans="1:4" ht="20.100000000000001" customHeight="1">
      <c r="A44" s="675"/>
      <c r="B44" s="675"/>
      <c r="C44" s="675"/>
      <c r="D44" s="675"/>
    </row>
    <row r="45" spans="1:4" ht="20.100000000000001" customHeight="1">
      <c r="A45" s="675"/>
      <c r="B45" s="675"/>
      <c r="C45" s="675"/>
      <c r="D45" s="675"/>
    </row>
    <row r="46" spans="1:4" ht="20.100000000000001" customHeight="1">
      <c r="A46" s="675"/>
      <c r="B46" s="675"/>
      <c r="C46" s="675"/>
      <c r="D46" s="675"/>
    </row>
    <row r="47" spans="1:4" ht="20.100000000000001" customHeight="1">
      <c r="A47" s="675"/>
      <c r="B47" s="675"/>
      <c r="C47" s="675"/>
      <c r="D47" s="675"/>
    </row>
    <row r="48" spans="1:4" ht="20.100000000000001" customHeight="1">
      <c r="A48" s="675"/>
      <c r="B48" s="675"/>
      <c r="C48" s="675"/>
      <c r="D48" s="675"/>
    </row>
    <row r="49" spans="1:4" ht="20.100000000000001" customHeight="1">
      <c r="A49" s="691"/>
      <c r="B49" s="691"/>
      <c r="C49" s="691"/>
      <c r="D49" s="691"/>
    </row>
    <row r="50" spans="1:4" ht="20.100000000000001" customHeight="1">
      <c r="A50" s="691"/>
      <c r="B50" s="691"/>
      <c r="C50" s="691"/>
      <c r="D50" s="691"/>
    </row>
    <row r="51" spans="1:4" ht="20.100000000000001" customHeight="1">
      <c r="A51" s="691"/>
      <c r="B51" s="691"/>
      <c r="C51" s="691"/>
      <c r="D51" s="691"/>
    </row>
    <row r="52" spans="1:4" ht="20.100000000000001" customHeight="1">
      <c r="A52" s="691"/>
      <c r="B52" s="691"/>
      <c r="C52" s="691"/>
      <c r="D52" s="691"/>
    </row>
    <row r="53" spans="1:4" ht="20.100000000000001" customHeight="1">
      <c r="A53" s="691"/>
      <c r="B53" s="691"/>
      <c r="C53" s="691"/>
      <c r="D53" s="691"/>
    </row>
    <row r="54" spans="1:4" ht="20.100000000000001" customHeight="1">
      <c r="A54" s="691"/>
      <c r="B54" s="691"/>
      <c r="C54" s="691"/>
      <c r="D54" s="691"/>
    </row>
    <row r="55" spans="1:4" ht="20.100000000000001" customHeight="1">
      <c r="A55" s="160"/>
      <c r="B55" s="160"/>
      <c r="C55" s="160"/>
      <c r="D55" s="160"/>
    </row>
    <row r="56" spans="1:4" ht="20.100000000000001" customHeight="1">
      <c r="A56" s="160"/>
      <c r="B56" s="160"/>
      <c r="C56" s="160"/>
      <c r="D56" s="160"/>
    </row>
    <row r="57" spans="1:4" ht="20.100000000000001" customHeight="1">
      <c r="A57" s="160"/>
      <c r="B57" s="160"/>
      <c r="C57" s="160"/>
      <c r="D57" s="160"/>
    </row>
    <row r="58" spans="1:4" ht="20.100000000000001" customHeight="1">
      <c r="A58" s="158"/>
      <c r="B58" s="158"/>
      <c r="C58" s="158"/>
      <c r="D58" s="158"/>
    </row>
    <row r="59" spans="1:4" ht="20.100000000000001" customHeight="1">
      <c r="A59" s="158"/>
      <c r="B59" s="158"/>
      <c r="C59" s="158"/>
      <c r="D59" s="158"/>
    </row>
    <row r="60" spans="1:4" ht="20.100000000000001" customHeight="1">
      <c r="A60" s="158"/>
      <c r="B60" s="158"/>
      <c r="C60" s="158"/>
      <c r="D60" s="158"/>
    </row>
    <row r="61" spans="1:4" ht="20.100000000000001" customHeight="1">
      <c r="A61" s="158"/>
      <c r="B61" s="158"/>
      <c r="C61" s="158"/>
      <c r="D61" s="158"/>
    </row>
    <row r="62" spans="1:4" ht="20.100000000000001" customHeight="1">
      <c r="A62" s="158"/>
      <c r="B62" s="158"/>
      <c r="C62" s="158"/>
      <c r="D62" s="158"/>
    </row>
    <row r="63" spans="1:4" ht="20.100000000000001" customHeight="1">
      <c r="A63" s="158"/>
      <c r="B63" s="158"/>
      <c r="C63" s="158"/>
      <c r="D63" s="158"/>
    </row>
    <row r="64" spans="1:4" ht="20.100000000000001" customHeight="1">
      <c r="A64" s="158"/>
      <c r="B64" s="158"/>
      <c r="C64" s="158"/>
      <c r="D64" s="158"/>
    </row>
    <row r="65" spans="1:4" ht="20.100000000000001" customHeight="1">
      <c r="A65" s="158"/>
      <c r="B65" s="158"/>
      <c r="C65" s="158"/>
      <c r="D65" s="158"/>
    </row>
    <row r="66" spans="1:4" ht="20.100000000000001" customHeight="1">
      <c r="A66" s="158"/>
      <c r="B66" s="158"/>
      <c r="C66" s="158"/>
      <c r="D66" s="158"/>
    </row>
    <row r="67" spans="1:4" ht="20.100000000000001" customHeight="1">
      <c r="A67" s="158"/>
      <c r="B67" s="158"/>
      <c r="C67" s="158"/>
      <c r="D67" s="158"/>
    </row>
    <row r="68" spans="1:4" ht="20.100000000000001" customHeight="1">
      <c r="A68" s="158"/>
      <c r="B68" s="158"/>
      <c r="C68" s="158"/>
      <c r="D68" s="158"/>
    </row>
    <row r="69" spans="1:4" ht="20.100000000000001" customHeight="1">
      <c r="A69" s="158"/>
      <c r="B69" s="158"/>
      <c r="C69" s="158"/>
      <c r="D69" s="158"/>
    </row>
    <row r="70" spans="1:4" ht="20.100000000000001" customHeight="1">
      <c r="A70" s="158"/>
      <c r="B70" s="158"/>
      <c r="C70" s="158"/>
      <c r="D70" s="158"/>
    </row>
    <row r="71" spans="1:4" ht="20.100000000000001" customHeight="1">
      <c r="A71" s="158"/>
      <c r="B71" s="158"/>
      <c r="C71" s="158"/>
      <c r="D71" s="158"/>
    </row>
    <row r="72" spans="1:4" ht="20.100000000000001" customHeight="1">
      <c r="A72" s="158"/>
      <c r="B72" s="158"/>
      <c r="C72" s="158"/>
      <c r="D72" s="158"/>
    </row>
    <row r="73" spans="1:4" ht="20.100000000000001" customHeight="1">
      <c r="A73" s="158"/>
      <c r="B73" s="158"/>
      <c r="C73" s="158"/>
      <c r="D73" s="158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I19" sqref="I19"/>
    </sheetView>
  </sheetViews>
  <sheetFormatPr defaultColWidth="10" defaultRowHeight="13.2"/>
  <cols>
    <col min="1" max="1" width="46.6640625" style="162" customWidth="1"/>
    <col min="2" max="3" width="10.6640625" style="162" customWidth="1"/>
    <col min="4" max="4" width="19.33203125" style="162" customWidth="1"/>
    <col min="5" max="7" width="0" style="162" hidden="1" customWidth="1"/>
    <col min="8" max="16384" width="10" style="162"/>
  </cols>
  <sheetData>
    <row r="1" spans="1:8" s="165" customFormat="1" ht="20.100000000000001" customHeight="1">
      <c r="A1" s="692" t="s">
        <v>676</v>
      </c>
      <c r="B1" s="1096"/>
      <c r="C1" s="693"/>
      <c r="D1" s="693"/>
      <c r="E1" s="1023"/>
      <c r="F1" s="1023"/>
      <c r="G1" s="1023"/>
      <c r="H1" s="1023"/>
    </row>
    <row r="2" spans="1:8" ht="20.100000000000001" customHeight="1">
      <c r="A2" s="1096"/>
      <c r="B2" s="1096"/>
      <c r="C2" s="675"/>
      <c r="D2" s="694"/>
      <c r="E2" s="1025"/>
      <c r="F2" s="1025"/>
      <c r="G2" s="1025"/>
      <c r="H2" s="1025"/>
    </row>
    <row r="3" spans="1:8" s="164" customFormat="1" ht="16.2" customHeight="1">
      <c r="A3" s="688"/>
      <c r="B3" s="688"/>
      <c r="C3" s="689"/>
      <c r="D3" s="1074" t="s">
        <v>288</v>
      </c>
      <c r="E3" s="1027"/>
      <c r="F3" s="1027"/>
      <c r="G3" s="1027"/>
      <c r="H3" s="1027"/>
    </row>
    <row r="4" spans="1:8" s="157" customFormat="1" ht="16.2" customHeight="1">
      <c r="A4" s="1047"/>
      <c r="B4" s="1050" t="s">
        <v>118</v>
      </c>
      <c r="C4" s="1050" t="s">
        <v>118</v>
      </c>
      <c r="D4" s="1050" t="s">
        <v>787</v>
      </c>
      <c r="E4" s="1027"/>
      <c r="F4" s="1027"/>
      <c r="G4" s="1027"/>
      <c r="H4" s="1027"/>
    </row>
    <row r="5" spans="1:8" s="157" customFormat="1" ht="16.2" customHeight="1">
      <c r="A5" s="1049"/>
      <c r="B5" s="1052">
        <v>2021</v>
      </c>
      <c r="C5" s="1052">
        <v>2022</v>
      </c>
      <c r="D5" s="1052" t="s">
        <v>788</v>
      </c>
      <c r="E5" s="1027"/>
      <c r="F5" s="1027"/>
      <c r="G5" s="1027"/>
      <c r="H5" s="1027"/>
    </row>
    <row r="6" spans="1:8" s="157" customFormat="1" ht="20.100000000000001" customHeight="1">
      <c r="A6" s="688"/>
      <c r="B6" s="141"/>
      <c r="C6" s="141"/>
      <c r="D6" s="141"/>
      <c r="E6" s="1027"/>
      <c r="F6" s="1027"/>
      <c r="G6" s="1027"/>
      <c r="H6" s="1027"/>
    </row>
    <row r="7" spans="1:8" s="161" customFormat="1" ht="20.100000000000001" customHeight="1">
      <c r="A7" s="1053" t="s">
        <v>211</v>
      </c>
      <c r="B7" s="1079">
        <v>46592</v>
      </c>
      <c r="C7" s="1079">
        <f>+C8+C9+C14</f>
        <v>73801</v>
      </c>
      <c r="D7" s="1080">
        <f t="shared" ref="D7:D26" si="0">+C7/B7*100</f>
        <v>158.3984375</v>
      </c>
      <c r="E7" s="1027"/>
      <c r="F7" s="1027"/>
      <c r="G7" s="1027"/>
      <c r="H7" s="1027"/>
    </row>
    <row r="8" spans="1:8" s="161" customFormat="1" ht="20.100000000000001" customHeight="1">
      <c r="A8" s="690" t="s">
        <v>273</v>
      </c>
      <c r="B8" s="1079">
        <v>724</v>
      </c>
      <c r="C8" s="1079">
        <v>999</v>
      </c>
      <c r="D8" s="1080">
        <f t="shared" si="0"/>
        <v>137.98342541436463</v>
      </c>
      <c r="E8" s="1058"/>
      <c r="F8" s="1057">
        <f t="shared" ref="F8:F25" si="1">+D8-100</f>
        <v>37.983425414364632</v>
      </c>
      <c r="G8" s="1058"/>
      <c r="H8" s="1058"/>
    </row>
    <row r="9" spans="1:8" s="161" customFormat="1" ht="20.100000000000001" customHeight="1">
      <c r="A9" s="690" t="s">
        <v>272</v>
      </c>
      <c r="B9" s="1079">
        <v>12741</v>
      </c>
      <c r="C9" s="1079">
        <f>+C10+C11+C12+C13</f>
        <v>20507</v>
      </c>
      <c r="D9" s="1080">
        <f t="shared" si="0"/>
        <v>160.95282944823796</v>
      </c>
      <c r="E9" s="1061">
        <f t="shared" ref="E9:E25" si="2">+C9/$C$8*100</f>
        <v>2052.7527527527527</v>
      </c>
      <c r="F9" s="1061">
        <f t="shared" si="1"/>
        <v>60.952829448237964</v>
      </c>
      <c r="G9" s="1027"/>
      <c r="H9" s="1027"/>
    </row>
    <row r="10" spans="1:8" s="157" customFormat="1" ht="20.100000000000001" customHeight="1">
      <c r="A10" s="1062" t="s">
        <v>10</v>
      </c>
      <c r="B10" s="1081">
        <v>345</v>
      </c>
      <c r="C10" s="1081">
        <v>456</v>
      </c>
      <c r="D10" s="1082">
        <f t="shared" si="0"/>
        <v>132.17391304347825</v>
      </c>
      <c r="E10" s="1061">
        <f t="shared" si="2"/>
        <v>45.645645645645644</v>
      </c>
      <c r="F10" s="1061">
        <f t="shared" si="1"/>
        <v>32.173913043478251</v>
      </c>
      <c r="G10" s="1027"/>
      <c r="H10" s="1027"/>
    </row>
    <row r="11" spans="1:8" s="157" customFormat="1" ht="19.5" customHeight="1">
      <c r="A11" s="1062" t="s">
        <v>16</v>
      </c>
      <c r="B11" s="1081">
        <v>6558</v>
      </c>
      <c r="C11" s="1081">
        <v>8776</v>
      </c>
      <c r="D11" s="1082">
        <f t="shared" si="0"/>
        <v>133.82128697773712</v>
      </c>
      <c r="E11" s="1061">
        <f t="shared" si="2"/>
        <v>878.47847847847845</v>
      </c>
      <c r="F11" s="1061">
        <f t="shared" si="1"/>
        <v>33.821286977737117</v>
      </c>
      <c r="G11" s="1027"/>
      <c r="H11" s="1027"/>
    </row>
    <row r="12" spans="1:8" s="157" customFormat="1" ht="19.5" customHeight="1">
      <c r="A12" s="1062" t="s">
        <v>271</v>
      </c>
      <c r="B12" s="1081">
        <v>507</v>
      </c>
      <c r="C12" s="1081">
        <v>630</v>
      </c>
      <c r="D12" s="1082">
        <f t="shared" si="0"/>
        <v>124.2603550295858</v>
      </c>
      <c r="E12" s="1061">
        <f t="shared" si="2"/>
        <v>63.063063063063062</v>
      </c>
      <c r="F12" s="1061">
        <f t="shared" si="1"/>
        <v>24.260355029585796</v>
      </c>
      <c r="G12" s="1027"/>
      <c r="H12" s="1027"/>
    </row>
    <row r="13" spans="1:8" s="157" customFormat="1" ht="20.100000000000001" customHeight="1">
      <c r="A13" s="1062" t="s">
        <v>270</v>
      </c>
      <c r="B13" s="1081">
        <v>7603</v>
      </c>
      <c r="C13" s="1081">
        <v>10645</v>
      </c>
      <c r="D13" s="1082">
        <f t="shared" si="0"/>
        <v>140.01052216230437</v>
      </c>
      <c r="E13" s="1061">
        <f t="shared" si="2"/>
        <v>1065.5655655655655</v>
      </c>
      <c r="F13" s="1061">
        <f t="shared" si="1"/>
        <v>40.010522162304369</v>
      </c>
      <c r="G13" s="1027"/>
      <c r="H13" s="1027"/>
    </row>
    <row r="14" spans="1:8" s="161" customFormat="1" ht="20.100000000000001" customHeight="1">
      <c r="A14" s="690" t="s">
        <v>269</v>
      </c>
      <c r="B14" s="1079">
        <v>33271</v>
      </c>
      <c r="C14" s="1079">
        <f>+SUM(C15:C26)</f>
        <v>52295</v>
      </c>
      <c r="D14" s="1080">
        <f t="shared" si="0"/>
        <v>157.1789245889814</v>
      </c>
      <c r="E14" s="1061">
        <f t="shared" si="2"/>
        <v>5234.734734734734</v>
      </c>
      <c r="F14" s="1061">
        <f t="shared" si="1"/>
        <v>57.178924588981403</v>
      </c>
      <c r="G14" s="1027"/>
      <c r="H14" s="1027"/>
    </row>
    <row r="15" spans="1:8" s="157" customFormat="1" ht="20.100000000000001" customHeight="1">
      <c r="A15" s="1062" t="s">
        <v>268</v>
      </c>
      <c r="B15" s="1081">
        <v>20267</v>
      </c>
      <c r="C15" s="1081">
        <v>27098</v>
      </c>
      <c r="D15" s="1082">
        <f t="shared" si="0"/>
        <v>133.70503774608972</v>
      </c>
      <c r="E15" s="1061">
        <f t="shared" si="2"/>
        <v>2712.5125125125128</v>
      </c>
      <c r="F15" s="1061">
        <f t="shared" si="1"/>
        <v>33.705037746089715</v>
      </c>
      <c r="G15" s="1027"/>
      <c r="H15" s="1027"/>
    </row>
    <row r="16" spans="1:8" s="157" customFormat="1" ht="20.100000000000001" customHeight="1">
      <c r="A16" s="1062" t="s">
        <v>267</v>
      </c>
      <c r="B16" s="1081">
        <v>3071</v>
      </c>
      <c r="C16" s="1081">
        <v>4111</v>
      </c>
      <c r="D16" s="1082">
        <f t="shared" si="0"/>
        <v>133.86519049169652</v>
      </c>
      <c r="E16" s="1061">
        <f t="shared" si="2"/>
        <v>411.51151151151151</v>
      </c>
      <c r="F16" s="1061">
        <f t="shared" si="1"/>
        <v>33.865190491696524</v>
      </c>
      <c r="G16" s="1027"/>
      <c r="H16" s="1027"/>
    </row>
    <row r="17" spans="1:8" s="157" customFormat="1" ht="20.100000000000001" customHeight="1">
      <c r="A17" s="1062" t="s">
        <v>266</v>
      </c>
      <c r="B17" s="1081">
        <v>3253</v>
      </c>
      <c r="C17" s="1081">
        <v>3949</v>
      </c>
      <c r="D17" s="1082">
        <f t="shared" si="0"/>
        <v>121.39563479864741</v>
      </c>
      <c r="E17" s="1061">
        <f t="shared" si="2"/>
        <v>395.29529529529526</v>
      </c>
      <c r="F17" s="1061">
        <f t="shared" si="1"/>
        <v>21.395634798647407</v>
      </c>
      <c r="G17" s="1027"/>
      <c r="H17" s="1027"/>
    </row>
    <row r="18" spans="1:8" s="157" customFormat="1" ht="20.100000000000001" customHeight="1">
      <c r="A18" s="1062" t="s">
        <v>265</v>
      </c>
      <c r="B18" s="1081">
        <v>1162</v>
      </c>
      <c r="C18" s="1081">
        <v>1635</v>
      </c>
      <c r="D18" s="1082">
        <f t="shared" si="0"/>
        <v>140.70567986230637</v>
      </c>
      <c r="E18" s="1061">
        <f t="shared" si="2"/>
        <v>163.66366366366367</v>
      </c>
      <c r="F18" s="1061">
        <f t="shared" si="1"/>
        <v>40.705679862306368</v>
      </c>
      <c r="G18" s="1027"/>
      <c r="H18" s="1027"/>
    </row>
    <row r="19" spans="1:8" s="157" customFormat="1" ht="21.75" customHeight="1">
      <c r="A19" s="1062" t="s">
        <v>264</v>
      </c>
      <c r="B19" s="1081">
        <v>374</v>
      </c>
      <c r="C19" s="1081">
        <v>560</v>
      </c>
      <c r="D19" s="1082">
        <f t="shared" si="0"/>
        <v>149.7326203208556</v>
      </c>
      <c r="E19" s="1061">
        <f t="shared" si="2"/>
        <v>56.056056056056057</v>
      </c>
      <c r="F19" s="1061">
        <f t="shared" si="1"/>
        <v>49.732620320855602</v>
      </c>
      <c r="G19" s="1027"/>
      <c r="H19" s="1027"/>
    </row>
    <row r="20" spans="1:8" s="157" customFormat="1" ht="20.100000000000001" customHeight="1">
      <c r="A20" s="1062" t="s">
        <v>263</v>
      </c>
      <c r="B20" s="1081">
        <v>1670</v>
      </c>
      <c r="C20" s="1081">
        <v>2514</v>
      </c>
      <c r="D20" s="1082">
        <f t="shared" si="0"/>
        <v>150.53892215568862</v>
      </c>
      <c r="E20" s="1061">
        <f t="shared" si="2"/>
        <v>251.65165165165163</v>
      </c>
      <c r="F20" s="1061">
        <f t="shared" si="1"/>
        <v>50.538922155688624</v>
      </c>
      <c r="G20" s="1027"/>
      <c r="H20" s="1027"/>
    </row>
    <row r="21" spans="1:8" s="157" customFormat="1" ht="30" customHeight="1">
      <c r="A21" s="1062" t="s">
        <v>287</v>
      </c>
      <c r="B21" s="1081">
        <v>3626</v>
      </c>
      <c r="C21" s="1081">
        <v>5172</v>
      </c>
      <c r="D21" s="1082">
        <f t="shared" si="0"/>
        <v>142.63651406508549</v>
      </c>
      <c r="E21" s="1061">
        <f t="shared" si="2"/>
        <v>517.71771771771773</v>
      </c>
      <c r="F21" s="1061">
        <f t="shared" si="1"/>
        <v>42.636514065085493</v>
      </c>
      <c r="G21" s="1027"/>
      <c r="H21" s="1027"/>
    </row>
    <row r="22" spans="1:8" s="157" customFormat="1" ht="20.100000000000001" customHeight="1">
      <c r="A22" s="1062" t="s">
        <v>261</v>
      </c>
      <c r="B22" s="1081">
        <v>1222</v>
      </c>
      <c r="C22" s="1081">
        <v>1696</v>
      </c>
      <c r="D22" s="1082">
        <f t="shared" si="0"/>
        <v>138.7888707037643</v>
      </c>
      <c r="E22" s="1061">
        <f t="shared" si="2"/>
        <v>169.76976976976977</v>
      </c>
      <c r="F22" s="1061">
        <f t="shared" si="1"/>
        <v>38.788870703764303</v>
      </c>
      <c r="G22" s="1027"/>
      <c r="H22" s="1027"/>
    </row>
    <row r="23" spans="1:8" s="157" customFormat="1" ht="21" customHeight="1">
      <c r="A23" s="1062" t="s">
        <v>260</v>
      </c>
      <c r="B23" s="1081">
        <v>192</v>
      </c>
      <c r="C23" s="1081">
        <v>245</v>
      </c>
      <c r="D23" s="1082">
        <f t="shared" si="0"/>
        <v>127.60416666666667</v>
      </c>
      <c r="E23" s="1061">
        <f t="shared" si="2"/>
        <v>24.524524524524523</v>
      </c>
      <c r="F23" s="1061">
        <f t="shared" si="1"/>
        <v>27.604166666666671</v>
      </c>
      <c r="G23" s="1027"/>
      <c r="H23" s="1027"/>
    </row>
    <row r="24" spans="1:8" s="157" customFormat="1" ht="20.100000000000001" customHeight="1">
      <c r="A24" s="1062" t="s">
        <v>259</v>
      </c>
      <c r="B24" s="1081">
        <v>373</v>
      </c>
      <c r="C24" s="1081">
        <v>470</v>
      </c>
      <c r="D24" s="1082">
        <f t="shared" si="0"/>
        <v>126.0053619302949</v>
      </c>
      <c r="E24" s="1061">
        <f t="shared" si="2"/>
        <v>47.047047047047045</v>
      </c>
      <c r="F24" s="1061">
        <f t="shared" si="1"/>
        <v>26.005361930294896</v>
      </c>
      <c r="G24" s="1027"/>
      <c r="H24" s="1027"/>
    </row>
    <row r="25" spans="1:8" s="158" customFormat="1" ht="29.25" customHeight="1">
      <c r="A25" s="1062" t="s">
        <v>286</v>
      </c>
      <c r="B25" s="1081">
        <v>3390</v>
      </c>
      <c r="C25" s="1081">
        <v>4134</v>
      </c>
      <c r="D25" s="1082">
        <f t="shared" si="0"/>
        <v>121.94690265486724</v>
      </c>
      <c r="E25" s="1061">
        <f t="shared" si="2"/>
        <v>413.81381381381379</v>
      </c>
      <c r="F25" s="1061">
        <f t="shared" si="1"/>
        <v>21.946902654867245</v>
      </c>
      <c r="G25" s="1025"/>
      <c r="H25" s="1025"/>
    </row>
    <row r="26" spans="1:8" s="158" customFormat="1" ht="20.100000000000001" customHeight="1">
      <c r="A26" s="1062" t="s">
        <v>258</v>
      </c>
      <c r="B26" s="1081">
        <v>623</v>
      </c>
      <c r="C26" s="1081">
        <v>711</v>
      </c>
      <c r="D26" s="1082">
        <f t="shared" si="0"/>
        <v>114.12520064205458</v>
      </c>
      <c r="E26" s="1025"/>
      <c r="F26" s="1025"/>
      <c r="G26" s="1025"/>
      <c r="H26" s="1025"/>
    </row>
    <row r="27" spans="1:8" s="158" customFormat="1" ht="29.25" customHeight="1">
      <c r="A27" s="1062"/>
      <c r="B27" s="680"/>
      <c r="C27" s="680"/>
      <c r="D27" s="680"/>
      <c r="E27" s="1025"/>
      <c r="F27" s="1025"/>
      <c r="G27" s="1025"/>
      <c r="H27" s="1025"/>
    </row>
    <row r="28" spans="1:8" s="158" customFormat="1" ht="20.100000000000001" customHeight="1">
      <c r="A28" s="1062"/>
      <c r="B28" s="680"/>
      <c r="C28" s="680"/>
      <c r="D28" s="680"/>
      <c r="E28" s="1025"/>
      <c r="F28" s="1025"/>
      <c r="G28" s="1025"/>
      <c r="H28" s="1025"/>
    </row>
    <row r="29" spans="1:8" ht="20.100000000000001" customHeight="1">
      <c r="A29" s="680"/>
      <c r="B29" s="680"/>
      <c r="C29" s="680"/>
      <c r="D29" s="1025"/>
      <c r="E29" s="1025"/>
      <c r="F29" s="1025"/>
      <c r="G29" s="1025"/>
      <c r="H29" s="1025"/>
    </row>
    <row r="30" spans="1:8" ht="20.100000000000001" customHeight="1">
      <c r="A30" s="680"/>
      <c r="B30" s="680"/>
      <c r="C30" s="680"/>
      <c r="D30" s="1025"/>
      <c r="E30" s="1025"/>
      <c r="F30" s="1025"/>
      <c r="G30" s="1025"/>
      <c r="H30" s="1025"/>
    </row>
    <row r="31" spans="1:8" ht="20.100000000000001" customHeight="1">
      <c r="A31" s="680"/>
      <c r="B31" s="680"/>
      <c r="C31" s="680"/>
      <c r="D31" s="1025"/>
      <c r="E31" s="1025"/>
      <c r="F31" s="1025"/>
      <c r="G31" s="1025"/>
      <c r="H31" s="1025"/>
    </row>
    <row r="32" spans="1:8" ht="20.100000000000001" customHeight="1">
      <c r="A32" s="680"/>
      <c r="B32" s="680"/>
      <c r="C32" s="680"/>
      <c r="D32" s="1025"/>
      <c r="E32" s="1025"/>
      <c r="F32" s="1025"/>
      <c r="G32" s="1025"/>
      <c r="H32" s="1025"/>
    </row>
    <row r="33" spans="1:8" ht="20.100000000000001" customHeight="1">
      <c r="A33" s="680"/>
      <c r="B33" s="680"/>
      <c r="C33" s="680"/>
      <c r="D33" s="1025"/>
      <c r="E33" s="1025"/>
      <c r="F33" s="1025"/>
      <c r="G33" s="1025"/>
      <c r="H33" s="1025"/>
    </row>
    <row r="34" spans="1:8" ht="20.100000000000001" customHeight="1">
      <c r="A34" s="680"/>
      <c r="B34" s="680"/>
      <c r="C34" s="680"/>
      <c r="D34" s="1025"/>
      <c r="E34" s="1025"/>
      <c r="F34" s="1025"/>
      <c r="G34" s="1025"/>
      <c r="H34" s="1025"/>
    </row>
    <row r="35" spans="1:8" ht="20.100000000000001" customHeight="1">
      <c r="A35" s="680"/>
      <c r="B35" s="680"/>
      <c r="C35" s="680"/>
      <c r="D35" s="1025"/>
      <c r="E35" s="1025"/>
      <c r="F35" s="1025"/>
      <c r="G35" s="1025"/>
      <c r="H35" s="1025"/>
    </row>
    <row r="36" spans="1:8" ht="20.100000000000001" customHeight="1">
      <c r="A36" s="680"/>
      <c r="B36" s="680"/>
      <c r="C36" s="680"/>
      <c r="D36" s="1025"/>
      <c r="E36" s="1025"/>
      <c r="F36" s="1025"/>
      <c r="G36" s="1025"/>
      <c r="H36" s="1025"/>
    </row>
    <row r="37" spans="1:8" ht="20.100000000000001" customHeight="1">
      <c r="A37" s="680"/>
      <c r="B37" s="680"/>
      <c r="C37" s="680"/>
      <c r="D37" s="1025"/>
      <c r="E37" s="1025"/>
      <c r="F37" s="1025"/>
      <c r="G37" s="1025"/>
      <c r="H37" s="1025"/>
    </row>
    <row r="38" spans="1:8" ht="20.100000000000001" customHeight="1">
      <c r="A38" s="680"/>
      <c r="B38" s="680"/>
      <c r="C38" s="680"/>
      <c r="D38" s="1025"/>
      <c r="E38" s="1025"/>
      <c r="F38" s="1025"/>
      <c r="G38" s="1025"/>
      <c r="H38" s="1025"/>
    </row>
    <row r="39" spans="1:8" ht="20.100000000000001" customHeight="1">
      <c r="A39" s="680"/>
      <c r="B39" s="680"/>
      <c r="C39" s="680"/>
      <c r="D39" s="1025"/>
      <c r="E39" s="1025"/>
      <c r="F39" s="1025"/>
      <c r="G39" s="1025"/>
      <c r="H39" s="1025"/>
    </row>
    <row r="40" spans="1:8" ht="20.100000000000001" customHeight="1">
      <c r="A40" s="680"/>
      <c r="B40" s="680"/>
      <c r="C40" s="680"/>
      <c r="D40" s="1025"/>
      <c r="E40" s="1025"/>
      <c r="F40" s="1025"/>
      <c r="G40" s="1025"/>
      <c r="H40" s="1025"/>
    </row>
    <row r="41" spans="1:8" ht="20.100000000000001" customHeight="1">
      <c r="A41" s="680"/>
      <c r="B41" s="680"/>
      <c r="C41" s="680"/>
      <c r="D41" s="1025"/>
      <c r="E41" s="1025"/>
      <c r="F41" s="1025"/>
      <c r="G41" s="1025"/>
      <c r="H41" s="1025"/>
    </row>
    <row r="42" spans="1:8" ht="20.100000000000001" customHeight="1">
      <c r="A42" s="680"/>
      <c r="B42" s="680"/>
      <c r="C42" s="680"/>
      <c r="D42" s="1025"/>
      <c r="E42" s="1025"/>
      <c r="F42" s="1025"/>
      <c r="G42" s="1025"/>
      <c r="H42" s="1025"/>
    </row>
    <row r="43" spans="1:8" ht="20.100000000000001" customHeight="1">
      <c r="A43" s="680"/>
      <c r="B43" s="680"/>
      <c r="C43" s="680"/>
      <c r="D43" s="677"/>
    </row>
    <row r="44" spans="1:8" ht="20.100000000000001" customHeight="1">
      <c r="A44" s="675"/>
      <c r="B44" s="675"/>
      <c r="C44" s="675"/>
      <c r="D44" s="675"/>
    </row>
    <row r="45" spans="1:8" ht="20.100000000000001" customHeight="1">
      <c r="A45" s="155"/>
      <c r="B45" s="155"/>
      <c r="C45" s="155"/>
      <c r="D45" s="155"/>
    </row>
    <row r="46" spans="1:8" ht="20.100000000000001" customHeight="1">
      <c r="A46" s="155"/>
      <c r="B46" s="155"/>
      <c r="C46" s="155"/>
      <c r="D46" s="155"/>
    </row>
    <row r="47" spans="1:8" ht="20.100000000000001" customHeight="1">
      <c r="A47" s="155"/>
      <c r="B47" s="155"/>
      <c r="C47" s="155"/>
      <c r="D47" s="155"/>
    </row>
    <row r="48" spans="1:8" ht="20.100000000000001" customHeight="1">
      <c r="A48" s="155"/>
      <c r="B48" s="155"/>
      <c r="C48" s="155"/>
      <c r="D48" s="155"/>
    </row>
    <row r="49" spans="1:4" ht="20.100000000000001" customHeight="1">
      <c r="A49" s="155"/>
      <c r="B49" s="155"/>
      <c r="C49" s="155"/>
      <c r="D49" s="155"/>
    </row>
    <row r="50" spans="1:4" ht="20.100000000000001" customHeight="1">
      <c r="A50" s="155"/>
      <c r="B50" s="155"/>
      <c r="C50" s="155"/>
      <c r="D50" s="155"/>
    </row>
    <row r="51" spans="1:4" ht="20.100000000000001" customHeight="1">
      <c r="A51" s="155"/>
      <c r="B51" s="155"/>
      <c r="C51" s="155"/>
      <c r="D51" s="155"/>
    </row>
    <row r="52" spans="1:4" ht="20.100000000000001" customHeight="1">
      <c r="A52" s="155"/>
      <c r="B52" s="155"/>
      <c r="C52" s="155"/>
      <c r="D52" s="155"/>
    </row>
    <row r="53" spans="1:4" ht="20.100000000000001" customHeight="1">
      <c r="A53" s="155"/>
      <c r="B53" s="155"/>
      <c r="C53" s="155"/>
      <c r="D53" s="155"/>
    </row>
    <row r="54" spans="1:4" ht="20.100000000000001" customHeight="1">
      <c r="A54" s="155"/>
      <c r="B54" s="155"/>
      <c r="C54" s="155"/>
      <c r="D54" s="155"/>
    </row>
    <row r="55" spans="1:4" ht="20.100000000000001" customHeight="1">
      <c r="A55" s="155"/>
      <c r="B55" s="155"/>
      <c r="C55" s="155"/>
      <c r="D55" s="155"/>
    </row>
    <row r="56" spans="1:4" ht="20.100000000000001" customHeight="1">
      <c r="A56" s="155"/>
      <c r="B56" s="155"/>
      <c r="C56" s="155"/>
      <c r="D56" s="155"/>
    </row>
    <row r="57" spans="1:4" ht="20.100000000000001" customHeight="1">
      <c r="A57" s="155"/>
      <c r="B57" s="155"/>
      <c r="C57" s="155"/>
      <c r="D57" s="155"/>
    </row>
    <row r="58" spans="1:4" ht="20.100000000000001" customHeight="1">
      <c r="A58" s="155"/>
      <c r="B58" s="155"/>
      <c r="C58" s="155"/>
      <c r="D58" s="155"/>
    </row>
    <row r="59" spans="1:4" ht="20.100000000000001" customHeight="1">
      <c r="A59" s="155"/>
      <c r="B59" s="155"/>
      <c r="C59" s="155"/>
      <c r="D59" s="155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pans="1:5" ht="20.100000000000001" customHeight="1"/>
    <row r="66" spans="1:5" ht="20.100000000000001" customHeight="1"/>
    <row r="67" spans="1:5" ht="20.100000000000001" customHeight="1"/>
    <row r="68" spans="1:5" ht="20.100000000000001" customHeight="1"/>
    <row r="69" spans="1:5" ht="20.100000000000001" customHeight="1"/>
    <row r="70" spans="1:5" ht="20.100000000000001" customHeight="1"/>
    <row r="71" spans="1:5" ht="20.100000000000001" customHeight="1"/>
    <row r="72" spans="1:5" ht="20.100000000000001" customHeight="1"/>
    <row r="73" spans="1:5" ht="20.100000000000001" customHeight="1">
      <c r="A73" s="158"/>
      <c r="B73" s="158"/>
      <c r="C73" s="158"/>
      <c r="D73" s="158"/>
      <c r="E73" s="158"/>
    </row>
    <row r="74" spans="1:5" ht="20.100000000000001" customHeight="1">
      <c r="A74" s="158"/>
      <c r="B74" s="158"/>
      <c r="C74" s="158"/>
      <c r="D74" s="158"/>
      <c r="E74" s="158"/>
    </row>
    <row r="75" spans="1:5" ht="20.100000000000001" customHeight="1">
      <c r="A75" s="158"/>
      <c r="B75" s="158"/>
      <c r="C75" s="158"/>
      <c r="D75" s="158"/>
      <c r="E75" s="158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I19" sqref="I19"/>
    </sheetView>
  </sheetViews>
  <sheetFormatPr defaultColWidth="10" defaultRowHeight="13.2"/>
  <cols>
    <col min="1" max="1" width="44.33203125" style="162" customWidth="1"/>
    <col min="2" max="3" width="10.6640625" style="162" customWidth="1"/>
    <col min="4" max="4" width="22" style="162" customWidth="1"/>
    <col min="5" max="7" width="0" style="162" hidden="1" customWidth="1"/>
    <col min="8" max="8" width="11.33203125" style="162"/>
    <col min="9" max="9" width="6.44140625" style="162" customWidth="1"/>
    <col min="10" max="16384" width="10" style="162"/>
  </cols>
  <sheetData>
    <row r="1" spans="1:8" s="165" customFormat="1" ht="20.100000000000001" customHeight="1">
      <c r="A1" s="692" t="s">
        <v>677</v>
      </c>
      <c r="B1" s="1096"/>
      <c r="C1" s="693"/>
      <c r="D1" s="693"/>
    </row>
    <row r="2" spans="1:8" ht="20.100000000000001" customHeight="1">
      <c r="A2" s="1096"/>
      <c r="B2" s="1096"/>
      <c r="C2" s="675"/>
      <c r="D2" s="694"/>
    </row>
    <row r="3" spans="1:8" s="164" customFormat="1" ht="16.2" customHeight="1">
      <c r="A3" s="688"/>
      <c r="B3" s="688"/>
      <c r="C3" s="689"/>
      <c r="D3" s="1074" t="s">
        <v>288</v>
      </c>
    </row>
    <row r="4" spans="1:8" s="157" customFormat="1" ht="16.2" customHeight="1">
      <c r="A4" s="1047"/>
      <c r="B4" s="1050" t="s">
        <v>118</v>
      </c>
      <c r="C4" s="1050" t="s">
        <v>118</v>
      </c>
      <c r="D4" s="1050" t="s">
        <v>787</v>
      </c>
      <c r="E4" s="164"/>
      <c r="F4" s="164"/>
      <c r="G4" s="164"/>
      <c r="H4" s="164"/>
    </row>
    <row r="5" spans="1:8" s="157" customFormat="1" ht="16.2" customHeight="1">
      <c r="A5" s="1049"/>
      <c r="B5" s="1052">
        <v>2021</v>
      </c>
      <c r="C5" s="1052">
        <v>2022</v>
      </c>
      <c r="D5" s="1052" t="s">
        <v>788</v>
      </c>
      <c r="E5" s="164"/>
      <c r="F5" s="164"/>
      <c r="G5" s="164"/>
      <c r="H5" s="164"/>
    </row>
    <row r="6" spans="1:8" s="157" customFormat="1" ht="20.100000000000001" customHeight="1">
      <c r="A6" s="688"/>
      <c r="B6" s="141"/>
      <c r="C6" s="141"/>
      <c r="D6" s="141"/>
      <c r="E6" s="164"/>
      <c r="F6" s="164"/>
      <c r="G6" s="164"/>
      <c r="H6" s="164"/>
    </row>
    <row r="7" spans="1:8" s="161" customFormat="1" ht="20.100000000000001" customHeight="1">
      <c r="A7" s="1053" t="s">
        <v>211</v>
      </c>
      <c r="B7" s="1075">
        <v>17464</v>
      </c>
      <c r="C7" s="1075">
        <f>+C8+C9+C14</f>
        <v>18609</v>
      </c>
      <c r="D7" s="1083">
        <f t="shared" ref="D7:D26" si="0">+C7/B7*100</f>
        <v>106.55634448007329</v>
      </c>
      <c r="E7" s="164"/>
      <c r="F7" s="164"/>
      <c r="G7" s="164"/>
      <c r="H7" s="633"/>
    </row>
    <row r="8" spans="1:8" s="161" customFormat="1" ht="20.100000000000001" customHeight="1">
      <c r="A8" s="690" t="s">
        <v>273</v>
      </c>
      <c r="B8" s="1075">
        <v>407</v>
      </c>
      <c r="C8" s="1075">
        <v>462</v>
      </c>
      <c r="D8" s="1083">
        <f t="shared" si="0"/>
        <v>113.51351351351352</v>
      </c>
      <c r="E8" s="631"/>
      <c r="F8" s="632">
        <f t="shared" ref="F8:F25" si="1">+D8-100</f>
        <v>13.513513513513516</v>
      </c>
      <c r="G8" s="631"/>
      <c r="H8" s="633"/>
    </row>
    <row r="9" spans="1:8" s="161" customFormat="1" ht="20.100000000000001" customHeight="1">
      <c r="A9" s="690" t="s">
        <v>272</v>
      </c>
      <c r="B9" s="1075">
        <v>3832</v>
      </c>
      <c r="C9" s="1075">
        <f>+C10+C11+C12+C13</f>
        <v>4454</v>
      </c>
      <c r="D9" s="1083">
        <f t="shared" si="0"/>
        <v>116.23173277661796</v>
      </c>
      <c r="E9" s="633">
        <f t="shared" ref="E9:E25" si="2">+C9/$C$8*100</f>
        <v>964.06926406926402</v>
      </c>
      <c r="F9" s="633">
        <f t="shared" si="1"/>
        <v>16.23173277661796</v>
      </c>
      <c r="G9" s="164"/>
      <c r="H9" s="633"/>
    </row>
    <row r="10" spans="1:8" s="157" customFormat="1" ht="20.100000000000001" customHeight="1">
      <c r="A10" s="1062" t="s">
        <v>10</v>
      </c>
      <c r="B10" s="1077">
        <v>166</v>
      </c>
      <c r="C10" s="1077">
        <v>117</v>
      </c>
      <c r="D10" s="1084">
        <f t="shared" si="0"/>
        <v>70.481927710843379</v>
      </c>
      <c r="E10" s="633">
        <f t="shared" si="2"/>
        <v>25.324675324675322</v>
      </c>
      <c r="F10" s="633">
        <f t="shared" si="1"/>
        <v>-29.518072289156621</v>
      </c>
      <c r="G10" s="164"/>
      <c r="H10" s="633"/>
    </row>
    <row r="11" spans="1:8" s="157" customFormat="1" ht="19.5" customHeight="1">
      <c r="A11" s="1062" t="s">
        <v>16</v>
      </c>
      <c r="B11" s="1077">
        <v>1922</v>
      </c>
      <c r="C11" s="1077">
        <v>2209</v>
      </c>
      <c r="D11" s="1084">
        <f t="shared" si="0"/>
        <v>114.93236212278876</v>
      </c>
      <c r="E11" s="633">
        <f t="shared" si="2"/>
        <v>478.13852813852816</v>
      </c>
      <c r="F11" s="633">
        <f t="shared" si="1"/>
        <v>14.93236212278876</v>
      </c>
      <c r="G11" s="164"/>
      <c r="H11" s="633"/>
    </row>
    <row r="12" spans="1:8" s="157" customFormat="1" ht="19.5" customHeight="1">
      <c r="A12" s="1062" t="s">
        <v>271</v>
      </c>
      <c r="B12" s="1077">
        <v>392</v>
      </c>
      <c r="C12" s="1077">
        <v>470</v>
      </c>
      <c r="D12" s="1084">
        <f t="shared" si="0"/>
        <v>119.89795918367348</v>
      </c>
      <c r="E12" s="633">
        <f t="shared" si="2"/>
        <v>101.73160173160174</v>
      </c>
      <c r="F12" s="633">
        <f t="shared" si="1"/>
        <v>19.897959183673478</v>
      </c>
      <c r="G12" s="164"/>
      <c r="H12" s="633"/>
    </row>
    <row r="13" spans="1:8" s="157" customFormat="1" ht="20.100000000000001" customHeight="1">
      <c r="A13" s="1062" t="s">
        <v>270</v>
      </c>
      <c r="B13" s="1077">
        <v>1621</v>
      </c>
      <c r="C13" s="1077">
        <v>1658</v>
      </c>
      <c r="D13" s="1084">
        <f t="shared" si="0"/>
        <v>102.28254164096238</v>
      </c>
      <c r="E13" s="633">
        <f t="shared" si="2"/>
        <v>358.87445887445887</v>
      </c>
      <c r="F13" s="633">
        <f t="shared" si="1"/>
        <v>2.2825416409623784</v>
      </c>
      <c r="G13" s="164"/>
      <c r="H13" s="633"/>
    </row>
    <row r="14" spans="1:8" s="161" customFormat="1" ht="20.100000000000001" customHeight="1">
      <c r="A14" s="690" t="s">
        <v>269</v>
      </c>
      <c r="B14" s="1075">
        <v>13296</v>
      </c>
      <c r="C14" s="1075">
        <f>+SUM(C15:C26)</f>
        <v>13693</v>
      </c>
      <c r="D14" s="1083">
        <f t="shared" si="0"/>
        <v>102.98586040914562</v>
      </c>
      <c r="E14" s="633">
        <f t="shared" si="2"/>
        <v>2963.8528138528136</v>
      </c>
      <c r="F14" s="633">
        <f t="shared" si="1"/>
        <v>2.9858604091456158</v>
      </c>
      <c r="G14" s="164"/>
      <c r="H14" s="633"/>
    </row>
    <row r="15" spans="1:8" s="157" customFormat="1" ht="20.100000000000001" customHeight="1">
      <c r="A15" s="1062" t="s">
        <v>268</v>
      </c>
      <c r="B15" s="1077">
        <v>6099</v>
      </c>
      <c r="C15" s="1077">
        <v>6553</v>
      </c>
      <c r="D15" s="1084">
        <f t="shared" si="0"/>
        <v>107.44384325299229</v>
      </c>
      <c r="E15" s="633">
        <f t="shared" si="2"/>
        <v>1418.3982683982683</v>
      </c>
      <c r="F15" s="633">
        <f t="shared" si="1"/>
        <v>7.4438432529922949</v>
      </c>
      <c r="G15" s="164"/>
      <c r="H15" s="633"/>
    </row>
    <row r="16" spans="1:8" s="157" customFormat="1" ht="20.100000000000001" customHeight="1">
      <c r="A16" s="1062" t="s">
        <v>267</v>
      </c>
      <c r="B16" s="1077">
        <v>706</v>
      </c>
      <c r="C16" s="1077">
        <v>697</v>
      </c>
      <c r="D16" s="1084">
        <f t="shared" si="0"/>
        <v>98.725212464589234</v>
      </c>
      <c r="E16" s="633">
        <f t="shared" si="2"/>
        <v>150.86580086580085</v>
      </c>
      <c r="F16" s="633">
        <f t="shared" si="1"/>
        <v>-1.2747875354107663</v>
      </c>
      <c r="G16" s="164"/>
      <c r="H16" s="633"/>
    </row>
    <row r="17" spans="1:8" s="157" customFormat="1" ht="20.100000000000001" customHeight="1">
      <c r="A17" s="1062" t="s">
        <v>266</v>
      </c>
      <c r="B17" s="1077">
        <v>917</v>
      </c>
      <c r="C17" s="1077">
        <v>908</v>
      </c>
      <c r="D17" s="1084">
        <f t="shared" si="0"/>
        <v>99.018538713195198</v>
      </c>
      <c r="E17" s="633">
        <f t="shared" si="2"/>
        <v>196.53679653679654</v>
      </c>
      <c r="F17" s="633">
        <f t="shared" si="1"/>
        <v>-0.9814612868048016</v>
      </c>
      <c r="G17" s="164"/>
      <c r="H17" s="633"/>
    </row>
    <row r="18" spans="1:8" s="157" customFormat="1" ht="20.100000000000001" customHeight="1">
      <c r="A18" s="1062" t="s">
        <v>265</v>
      </c>
      <c r="B18" s="1077">
        <v>499</v>
      </c>
      <c r="C18" s="1077">
        <v>619</v>
      </c>
      <c r="D18" s="1084">
        <f t="shared" si="0"/>
        <v>124.04809619238478</v>
      </c>
      <c r="E18" s="633">
        <f t="shared" si="2"/>
        <v>133.98268398268399</v>
      </c>
      <c r="F18" s="633">
        <f t="shared" si="1"/>
        <v>24.048096192384776</v>
      </c>
      <c r="G18" s="164"/>
      <c r="H18" s="633"/>
    </row>
    <row r="19" spans="1:8" s="157" customFormat="1" ht="21.75" customHeight="1">
      <c r="A19" s="1062" t="s">
        <v>264</v>
      </c>
      <c r="B19" s="1077">
        <v>177</v>
      </c>
      <c r="C19" s="1077">
        <v>217</v>
      </c>
      <c r="D19" s="1084">
        <f t="shared" si="0"/>
        <v>122.59887005649716</v>
      </c>
      <c r="E19" s="633">
        <f t="shared" si="2"/>
        <v>46.969696969696969</v>
      </c>
      <c r="F19" s="633">
        <f t="shared" si="1"/>
        <v>22.598870056497162</v>
      </c>
      <c r="G19" s="164"/>
      <c r="H19" s="633"/>
    </row>
    <row r="20" spans="1:8" s="157" customFormat="1" ht="20.100000000000001" customHeight="1">
      <c r="A20" s="1062" t="s">
        <v>263</v>
      </c>
      <c r="B20" s="1077">
        <v>861</v>
      </c>
      <c r="C20" s="1077">
        <v>1194</v>
      </c>
      <c r="D20" s="1084">
        <f t="shared" si="0"/>
        <v>138.67595818815332</v>
      </c>
      <c r="E20" s="633">
        <f t="shared" si="2"/>
        <v>258.44155844155841</v>
      </c>
      <c r="F20" s="633">
        <f t="shared" si="1"/>
        <v>38.675958188153317</v>
      </c>
      <c r="G20" s="164"/>
      <c r="H20" s="633"/>
    </row>
    <row r="21" spans="1:8" s="157" customFormat="1" ht="30" customHeight="1">
      <c r="A21" s="1062" t="s">
        <v>287</v>
      </c>
      <c r="B21" s="1077">
        <v>993</v>
      </c>
      <c r="C21" s="1077">
        <v>1292</v>
      </c>
      <c r="D21" s="1084">
        <f t="shared" si="0"/>
        <v>130.11077542799597</v>
      </c>
      <c r="E21" s="633">
        <f t="shared" si="2"/>
        <v>279.65367965367966</v>
      </c>
      <c r="F21" s="633">
        <f t="shared" si="1"/>
        <v>30.110775427995975</v>
      </c>
      <c r="G21" s="164"/>
      <c r="H21" s="633"/>
    </row>
    <row r="22" spans="1:8" s="157" customFormat="1" ht="20.100000000000001" customHeight="1">
      <c r="A22" s="1062" t="s">
        <v>261</v>
      </c>
      <c r="B22" s="1077">
        <v>552</v>
      </c>
      <c r="C22" s="1077">
        <v>720</v>
      </c>
      <c r="D22" s="1084">
        <f t="shared" si="0"/>
        <v>130.43478260869566</v>
      </c>
      <c r="E22" s="633">
        <f t="shared" si="2"/>
        <v>155.84415584415586</v>
      </c>
      <c r="F22" s="633">
        <f t="shared" si="1"/>
        <v>30.434782608695656</v>
      </c>
      <c r="G22" s="164"/>
      <c r="H22" s="633"/>
    </row>
    <row r="23" spans="1:8" s="157" customFormat="1" ht="21" customHeight="1">
      <c r="A23" s="1062" t="s">
        <v>260</v>
      </c>
      <c r="B23" s="1077">
        <v>122</v>
      </c>
      <c r="C23" s="1077">
        <v>144</v>
      </c>
      <c r="D23" s="1084">
        <f t="shared" si="0"/>
        <v>118.0327868852459</v>
      </c>
      <c r="E23" s="633">
        <f t="shared" si="2"/>
        <v>31.168831168831169</v>
      </c>
      <c r="F23" s="633">
        <f t="shared" si="1"/>
        <v>18.032786885245898</v>
      </c>
      <c r="G23" s="164"/>
      <c r="H23" s="633"/>
    </row>
    <row r="24" spans="1:8" s="157" customFormat="1" ht="20.100000000000001" customHeight="1">
      <c r="A24" s="1062" t="s">
        <v>259</v>
      </c>
      <c r="B24" s="1077">
        <v>164</v>
      </c>
      <c r="C24" s="1077">
        <v>146</v>
      </c>
      <c r="D24" s="1084">
        <f t="shared" si="0"/>
        <v>89.024390243902445</v>
      </c>
      <c r="E24" s="633">
        <f t="shared" si="2"/>
        <v>31.601731601731604</v>
      </c>
      <c r="F24" s="633">
        <f t="shared" si="1"/>
        <v>-10.975609756097555</v>
      </c>
      <c r="G24" s="164"/>
      <c r="H24" s="633"/>
    </row>
    <row r="25" spans="1:8" s="158" customFormat="1" ht="29.25" customHeight="1">
      <c r="A25" s="1062" t="s">
        <v>286</v>
      </c>
      <c r="B25" s="1077">
        <v>889</v>
      </c>
      <c r="C25" s="1077">
        <v>972</v>
      </c>
      <c r="D25" s="1084">
        <f t="shared" si="0"/>
        <v>109.33633295838021</v>
      </c>
      <c r="E25" s="633">
        <f t="shared" si="2"/>
        <v>210.3896103896104</v>
      </c>
      <c r="F25" s="633">
        <f t="shared" si="1"/>
        <v>9.3363329583802113</v>
      </c>
      <c r="G25" s="162"/>
      <c r="H25" s="633"/>
    </row>
    <row r="26" spans="1:8" s="158" customFormat="1" ht="20.100000000000001" customHeight="1">
      <c r="A26" s="1062" t="s">
        <v>258</v>
      </c>
      <c r="B26" s="1077">
        <v>254</v>
      </c>
      <c r="C26" s="1077">
        <v>231</v>
      </c>
      <c r="D26" s="1084">
        <f t="shared" si="0"/>
        <v>90.944881889763778</v>
      </c>
      <c r="E26" s="162"/>
      <c r="F26" s="162"/>
      <c r="G26" s="162"/>
      <c r="H26" s="633"/>
    </row>
    <row r="27" spans="1:8" s="158" customFormat="1" ht="20.100000000000001" customHeight="1">
      <c r="A27" s="1085"/>
      <c r="B27" s="675"/>
      <c r="C27" s="675"/>
      <c r="D27" s="675"/>
      <c r="E27" s="162"/>
      <c r="F27" s="162"/>
      <c r="G27" s="162"/>
      <c r="H27" s="633"/>
    </row>
    <row r="28" spans="1:8" ht="20.100000000000001" customHeight="1">
      <c r="A28" s="675"/>
      <c r="B28" s="675"/>
      <c r="C28" s="675"/>
      <c r="D28" s="694"/>
      <c r="H28" s="633"/>
    </row>
    <row r="29" spans="1:8" ht="20.100000000000001" customHeight="1">
      <c r="A29" s="675"/>
      <c r="B29" s="675"/>
      <c r="C29" s="675"/>
      <c r="D29" s="694"/>
      <c r="H29" s="633"/>
    </row>
    <row r="30" spans="1:8" ht="20.100000000000001" customHeight="1">
      <c r="A30" s="675"/>
      <c r="B30" s="675"/>
      <c r="C30" s="675"/>
      <c r="D30" s="694"/>
      <c r="H30" s="633"/>
    </row>
    <row r="31" spans="1:8" ht="20.100000000000001" customHeight="1">
      <c r="A31" s="675"/>
      <c r="B31" s="675"/>
      <c r="C31" s="675"/>
      <c r="D31" s="694"/>
      <c r="H31" s="633"/>
    </row>
    <row r="32" spans="1:8" ht="20.100000000000001" customHeight="1">
      <c r="A32" s="675"/>
      <c r="B32" s="675"/>
      <c r="C32" s="675"/>
      <c r="D32" s="694"/>
      <c r="H32" s="633"/>
    </row>
    <row r="33" spans="1:8" ht="20.100000000000001" customHeight="1">
      <c r="A33" s="675"/>
      <c r="B33" s="675"/>
      <c r="C33" s="675"/>
      <c r="D33" s="694"/>
      <c r="H33" s="633"/>
    </row>
    <row r="34" spans="1:8" ht="20.100000000000001" customHeight="1">
      <c r="A34" s="675"/>
      <c r="B34" s="675"/>
      <c r="C34" s="675"/>
      <c r="D34" s="694"/>
      <c r="H34" s="633"/>
    </row>
    <row r="35" spans="1:8" ht="20.100000000000001" customHeight="1">
      <c r="A35" s="675"/>
      <c r="B35" s="675"/>
      <c r="C35" s="675"/>
      <c r="D35" s="694"/>
      <c r="H35" s="633"/>
    </row>
    <row r="36" spans="1:8" ht="20.100000000000001" customHeight="1">
      <c r="A36" s="675"/>
      <c r="B36" s="675"/>
      <c r="C36" s="675"/>
      <c r="D36" s="675"/>
      <c r="H36" s="633"/>
    </row>
    <row r="37" spans="1:8" ht="20.100000000000001" customHeight="1">
      <c r="A37" s="675"/>
      <c r="B37" s="675"/>
      <c r="C37" s="675"/>
      <c r="D37" s="675"/>
      <c r="H37" s="633"/>
    </row>
    <row r="38" spans="1:8" ht="20.100000000000001" customHeight="1">
      <c r="A38" s="675"/>
      <c r="B38" s="675"/>
      <c r="C38" s="675"/>
      <c r="D38" s="675"/>
      <c r="H38" s="633"/>
    </row>
    <row r="39" spans="1:8" ht="20.100000000000001" customHeight="1">
      <c r="A39" s="675"/>
      <c r="B39" s="675"/>
      <c r="C39" s="675"/>
      <c r="D39" s="675"/>
      <c r="H39" s="633"/>
    </row>
    <row r="40" spans="1:8" ht="20.100000000000001" customHeight="1">
      <c r="A40" s="675"/>
      <c r="B40" s="675"/>
      <c r="C40" s="675"/>
      <c r="D40" s="675"/>
      <c r="H40" s="633"/>
    </row>
    <row r="41" spans="1:8" ht="20.100000000000001" customHeight="1">
      <c r="A41" s="675"/>
      <c r="B41" s="675"/>
      <c r="C41" s="675"/>
      <c r="D41" s="675"/>
      <c r="H41" s="633"/>
    </row>
    <row r="42" spans="1:8" ht="20.100000000000001" customHeight="1">
      <c r="A42" s="675"/>
      <c r="B42" s="675"/>
      <c r="C42" s="675"/>
      <c r="D42" s="675"/>
      <c r="H42" s="633"/>
    </row>
    <row r="43" spans="1:8" ht="20.100000000000001" customHeight="1">
      <c r="A43" s="675"/>
      <c r="B43" s="675"/>
      <c r="C43" s="675"/>
      <c r="D43" s="675"/>
      <c r="H43" s="633"/>
    </row>
    <row r="44" spans="1:8" ht="20.100000000000001" customHeight="1">
      <c r="A44" s="675"/>
      <c r="B44" s="675"/>
      <c r="C44" s="675"/>
      <c r="D44" s="675"/>
      <c r="E44" s="158"/>
      <c r="F44" s="158"/>
    </row>
    <row r="45" spans="1:8" ht="20.100000000000001" customHeight="1">
      <c r="A45" s="675"/>
      <c r="B45" s="675"/>
      <c r="C45" s="675"/>
      <c r="D45" s="675"/>
      <c r="E45" s="158"/>
      <c r="F45" s="158"/>
    </row>
    <row r="46" spans="1:8" ht="20.100000000000001" customHeight="1">
      <c r="A46" s="675"/>
      <c r="B46" s="675"/>
      <c r="C46" s="675"/>
      <c r="D46" s="675"/>
      <c r="E46" s="158"/>
      <c r="F46" s="158"/>
    </row>
    <row r="47" spans="1:8" ht="20.100000000000001" customHeight="1">
      <c r="A47" s="675"/>
      <c r="B47" s="675"/>
      <c r="C47" s="675"/>
      <c r="D47" s="675"/>
      <c r="E47" s="158"/>
      <c r="F47" s="158"/>
    </row>
    <row r="48" spans="1:8" ht="20.100000000000001" customHeight="1">
      <c r="A48" s="675"/>
      <c r="B48" s="675"/>
      <c r="C48" s="675"/>
      <c r="D48" s="675"/>
      <c r="E48" s="158"/>
      <c r="F48" s="158"/>
    </row>
    <row r="49" spans="1:6" ht="20.100000000000001" customHeight="1">
      <c r="A49" s="675"/>
      <c r="B49" s="675"/>
      <c r="C49" s="675"/>
      <c r="D49" s="675"/>
      <c r="E49" s="158"/>
      <c r="F49" s="158"/>
    </row>
    <row r="50" spans="1:6" ht="20.100000000000001" customHeight="1">
      <c r="A50" s="675"/>
      <c r="B50" s="675"/>
      <c r="C50" s="675"/>
      <c r="D50" s="675"/>
      <c r="E50" s="158"/>
      <c r="F50" s="158"/>
    </row>
    <row r="51" spans="1:6" ht="20.100000000000001" customHeight="1">
      <c r="A51" s="675"/>
      <c r="B51" s="675"/>
      <c r="C51" s="675"/>
      <c r="D51" s="675"/>
      <c r="E51" s="158"/>
      <c r="F51" s="158"/>
    </row>
    <row r="52" spans="1:6" ht="20.100000000000001" customHeight="1">
      <c r="A52" s="675"/>
      <c r="B52" s="675"/>
      <c r="C52" s="675"/>
      <c r="D52" s="675"/>
      <c r="E52" s="158"/>
      <c r="F52" s="158"/>
    </row>
    <row r="53" spans="1:6" ht="20.100000000000001" customHeight="1">
      <c r="A53" s="675"/>
      <c r="B53" s="675"/>
      <c r="C53" s="675"/>
      <c r="D53" s="675"/>
      <c r="E53" s="158"/>
      <c r="F53" s="158"/>
    </row>
    <row r="54" spans="1:6" ht="20.100000000000001" customHeight="1">
      <c r="A54" s="675"/>
      <c r="B54" s="675"/>
      <c r="C54" s="675"/>
      <c r="D54" s="675"/>
      <c r="E54" s="158"/>
      <c r="F54" s="158"/>
    </row>
    <row r="55" spans="1:6" ht="20.100000000000001" customHeight="1">
      <c r="A55" s="675"/>
      <c r="B55" s="675"/>
      <c r="C55" s="675"/>
      <c r="D55" s="675"/>
      <c r="E55" s="158"/>
      <c r="F55" s="158"/>
    </row>
    <row r="56" spans="1:6" ht="20.100000000000001" customHeight="1">
      <c r="A56" s="675"/>
      <c r="B56" s="675"/>
      <c r="C56" s="675"/>
      <c r="D56" s="675"/>
      <c r="E56" s="158"/>
      <c r="F56" s="158"/>
    </row>
    <row r="57" spans="1:6" ht="20.100000000000001" customHeight="1">
      <c r="A57" s="675"/>
      <c r="B57" s="675"/>
      <c r="C57" s="675"/>
      <c r="D57" s="675"/>
      <c r="E57" s="158"/>
      <c r="F57" s="158"/>
    </row>
    <row r="58" spans="1:6" ht="20.100000000000001" customHeight="1">
      <c r="A58" s="675"/>
      <c r="B58" s="675"/>
      <c r="C58" s="675"/>
      <c r="D58" s="675"/>
      <c r="E58" s="158"/>
      <c r="F58" s="158"/>
    </row>
    <row r="59" spans="1:6" ht="20.100000000000001" customHeight="1">
      <c r="A59" s="675"/>
      <c r="B59" s="675"/>
      <c r="C59" s="675"/>
      <c r="D59" s="675"/>
      <c r="E59" s="158"/>
      <c r="F59" s="158"/>
    </row>
    <row r="60" spans="1:6" ht="20.100000000000001" customHeight="1">
      <c r="A60" s="694"/>
      <c r="B60" s="694"/>
      <c r="C60" s="694"/>
      <c r="D60" s="694"/>
      <c r="E60" s="158"/>
      <c r="F60" s="158"/>
    </row>
    <row r="61" spans="1:6" ht="20.100000000000001" customHeight="1">
      <c r="A61" s="694"/>
      <c r="B61" s="694"/>
      <c r="C61" s="694"/>
      <c r="D61" s="694"/>
      <c r="E61" s="158"/>
      <c r="F61" s="158"/>
    </row>
    <row r="62" spans="1:6" ht="20.100000000000001" customHeight="1">
      <c r="A62" s="694"/>
      <c r="B62" s="694"/>
      <c r="C62" s="694"/>
      <c r="D62" s="694"/>
      <c r="E62" s="158"/>
      <c r="F62" s="158"/>
    </row>
    <row r="63" spans="1:6" ht="20.100000000000001" customHeight="1">
      <c r="A63" s="694"/>
      <c r="B63" s="694"/>
      <c r="C63" s="694"/>
      <c r="D63" s="694"/>
      <c r="E63" s="158"/>
      <c r="F63" s="158"/>
    </row>
    <row r="64" spans="1:6" ht="20.100000000000001" customHeight="1">
      <c r="A64" s="694"/>
      <c r="B64" s="694"/>
      <c r="C64" s="694"/>
      <c r="D64" s="694"/>
      <c r="E64" s="158"/>
      <c r="F64" s="158"/>
    </row>
    <row r="65" spans="1:6" ht="20.100000000000001" customHeight="1">
      <c r="A65" s="694"/>
      <c r="B65" s="694"/>
      <c r="C65" s="694"/>
      <c r="D65" s="694"/>
      <c r="E65" s="158"/>
      <c r="F65" s="158"/>
    </row>
    <row r="66" spans="1:6" ht="20.100000000000001" customHeight="1">
      <c r="A66" s="694"/>
      <c r="B66" s="694"/>
      <c r="C66" s="694"/>
      <c r="D66" s="694"/>
      <c r="E66" s="158"/>
      <c r="F66" s="158"/>
    </row>
    <row r="67" spans="1:6" ht="20.100000000000001" customHeight="1">
      <c r="A67" s="158"/>
      <c r="B67" s="158"/>
      <c r="C67" s="158"/>
      <c r="D67" s="158"/>
      <c r="E67" s="158"/>
      <c r="F67" s="158"/>
    </row>
    <row r="68" spans="1:6" ht="20.100000000000001" customHeight="1">
      <c r="A68" s="158"/>
      <c r="B68" s="158"/>
      <c r="C68" s="158"/>
      <c r="D68" s="158"/>
      <c r="E68" s="158"/>
      <c r="F68" s="158"/>
    </row>
    <row r="69" spans="1:6" ht="20.100000000000001" customHeight="1">
      <c r="A69" s="158"/>
      <c r="B69" s="158"/>
      <c r="C69" s="158"/>
      <c r="D69" s="158"/>
      <c r="E69" s="158"/>
      <c r="F69" s="158"/>
    </row>
    <row r="70" spans="1:6" ht="20.100000000000001" customHeight="1">
      <c r="A70" s="158"/>
      <c r="B70" s="158"/>
      <c r="C70" s="158"/>
      <c r="D70" s="158"/>
      <c r="E70" s="158"/>
      <c r="F70" s="158"/>
    </row>
    <row r="71" spans="1:6" ht="20.100000000000001" customHeight="1">
      <c r="A71" s="158"/>
      <c r="B71" s="158"/>
      <c r="C71" s="158"/>
      <c r="D71" s="158"/>
      <c r="E71" s="158"/>
      <c r="F71" s="158"/>
    </row>
    <row r="72" spans="1:6" ht="20.100000000000001" customHeight="1">
      <c r="A72" s="158"/>
      <c r="B72" s="158"/>
      <c r="C72" s="158"/>
      <c r="D72" s="158"/>
      <c r="E72" s="158"/>
      <c r="F72" s="158"/>
    </row>
    <row r="73" spans="1:6" ht="20.100000000000001" customHeight="1">
      <c r="A73" s="158"/>
      <c r="B73" s="158"/>
      <c r="C73" s="158"/>
      <c r="D73" s="158"/>
      <c r="E73" s="158"/>
      <c r="F73" s="158"/>
    </row>
    <row r="74" spans="1:6" ht="20.100000000000001" customHeight="1">
      <c r="A74" s="158"/>
      <c r="B74" s="158"/>
      <c r="C74" s="158"/>
      <c r="D74" s="158"/>
      <c r="E74" s="158"/>
      <c r="F74" s="158"/>
    </row>
    <row r="75" spans="1:6" ht="20.100000000000001" customHeight="1">
      <c r="A75" s="158"/>
      <c r="B75" s="158"/>
      <c r="C75" s="158"/>
      <c r="D75" s="158"/>
      <c r="E75" s="158"/>
      <c r="F75" s="158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I19" sqref="I19"/>
    </sheetView>
  </sheetViews>
  <sheetFormatPr defaultColWidth="10" defaultRowHeight="15"/>
  <cols>
    <col min="1" max="1" width="1.5546875" style="91" customWidth="1"/>
    <col min="2" max="2" width="36.6640625" style="91" customWidth="1"/>
    <col min="3" max="3" width="9" style="91" customWidth="1"/>
    <col min="4" max="4" width="8.33203125" style="91" customWidth="1"/>
    <col min="5" max="5" width="6.6640625" style="91" customWidth="1"/>
    <col min="6" max="7" width="8.6640625" style="91" customWidth="1"/>
    <col min="8" max="8" width="8" style="91" customWidth="1"/>
    <col min="9" max="16384" width="10" style="91"/>
  </cols>
  <sheetData>
    <row r="1" spans="1:9" ht="20.100000000000001" customHeight="1">
      <c r="A1" s="124" t="s">
        <v>678</v>
      </c>
      <c r="B1" s="590"/>
    </row>
    <row r="2" spans="1:9" ht="20.100000000000001" customHeight="1">
      <c r="A2" s="1093"/>
      <c r="B2" s="1093"/>
      <c r="C2" s="123"/>
      <c r="D2" s="123"/>
      <c r="E2" s="123"/>
      <c r="F2" s="123"/>
      <c r="G2" s="123"/>
    </row>
    <row r="3" spans="1:9" ht="20.100000000000001" customHeight="1">
      <c r="A3" s="122"/>
      <c r="B3" s="122"/>
      <c r="C3" s="122"/>
      <c r="D3" s="122"/>
      <c r="E3" s="122"/>
      <c r="F3" s="122"/>
      <c r="G3" s="122"/>
      <c r="H3" s="593" t="s">
        <v>213</v>
      </c>
    </row>
    <row r="4" spans="1:9" ht="16.2" customHeight="1">
      <c r="A4" s="120"/>
      <c r="B4" s="120"/>
      <c r="C4" s="119" t="s">
        <v>55</v>
      </c>
      <c r="D4" s="119" t="s">
        <v>56</v>
      </c>
      <c r="E4" s="119" t="s">
        <v>212</v>
      </c>
      <c r="F4" s="1126" t="s">
        <v>293</v>
      </c>
      <c r="G4" s="1126"/>
      <c r="H4" s="634" t="s">
        <v>118</v>
      </c>
    </row>
    <row r="5" spans="1:9" ht="16.2" customHeight="1">
      <c r="A5" s="117"/>
      <c r="B5" s="117"/>
      <c r="C5" s="118" t="s">
        <v>111</v>
      </c>
      <c r="D5" s="118" t="s">
        <v>112</v>
      </c>
      <c r="E5" s="118">
        <v>2022</v>
      </c>
      <c r="F5" s="1127" t="s">
        <v>62</v>
      </c>
      <c r="G5" s="1127"/>
      <c r="H5" s="635">
        <v>2022</v>
      </c>
    </row>
    <row r="6" spans="1:9" ht="16.2" customHeight="1">
      <c r="A6" s="117"/>
      <c r="B6" s="117"/>
      <c r="C6" s="116" t="s">
        <v>60</v>
      </c>
      <c r="D6" s="116" t="s">
        <v>60</v>
      </c>
      <c r="E6" s="116"/>
      <c r="F6" s="116" t="s">
        <v>113</v>
      </c>
      <c r="G6" s="116" t="s">
        <v>114</v>
      </c>
      <c r="H6" s="635" t="s">
        <v>4</v>
      </c>
    </row>
    <row r="7" spans="1:9" ht="16.2" customHeight="1">
      <c r="A7" s="117"/>
      <c r="B7" s="117"/>
      <c r="C7" s="635">
        <v>2022</v>
      </c>
      <c r="D7" s="635">
        <v>2022</v>
      </c>
      <c r="E7" s="635"/>
      <c r="F7" s="116" t="s">
        <v>60</v>
      </c>
      <c r="G7" s="116" t="s">
        <v>60</v>
      </c>
      <c r="H7" s="635" t="s">
        <v>60</v>
      </c>
    </row>
    <row r="8" spans="1:9" ht="16.2" customHeight="1">
      <c r="A8" s="117"/>
      <c r="B8" s="117"/>
      <c r="C8" s="40"/>
      <c r="D8" s="40"/>
      <c r="E8" s="40"/>
      <c r="F8" s="40">
        <v>2022</v>
      </c>
      <c r="G8" s="40">
        <v>2022</v>
      </c>
      <c r="H8" s="40" t="s">
        <v>682</v>
      </c>
    </row>
    <row r="9" spans="1:9" ht="20.100000000000001" customHeight="1">
      <c r="A9" s="117"/>
      <c r="B9" s="117"/>
      <c r="C9" s="116"/>
      <c r="D9" s="116"/>
      <c r="E9" s="116"/>
      <c r="F9" s="116"/>
      <c r="G9" s="116"/>
      <c r="H9" s="116"/>
    </row>
    <row r="10" spans="1:9" ht="20.100000000000001" customHeight="1">
      <c r="A10" s="115" t="s">
        <v>211</v>
      </c>
      <c r="B10" s="114"/>
      <c r="C10" s="695">
        <v>834.13285015675376</v>
      </c>
      <c r="D10" s="695">
        <v>1089.1384873373092</v>
      </c>
      <c r="E10" s="696">
        <v>3219.8073963063375</v>
      </c>
      <c r="F10" s="695">
        <v>118.19140408905213</v>
      </c>
      <c r="G10" s="695">
        <v>108.49724990665177</v>
      </c>
      <c r="H10" s="695">
        <v>111.15326614757652</v>
      </c>
      <c r="I10" s="98"/>
    </row>
    <row r="11" spans="1:9" ht="20.100000000000001" customHeight="1">
      <c r="A11" s="102"/>
      <c r="B11" s="112" t="s">
        <v>210</v>
      </c>
      <c r="C11" s="697">
        <v>142.67532800000001</v>
      </c>
      <c r="D11" s="698">
        <v>177.49076900000006</v>
      </c>
      <c r="E11" s="699">
        <v>511.56212800000009</v>
      </c>
      <c r="F11" s="697">
        <v>135.62344201532991</v>
      </c>
      <c r="G11" s="697">
        <v>117.69111573681512</v>
      </c>
      <c r="H11" s="698">
        <v>118.80840234116468</v>
      </c>
      <c r="I11" s="98"/>
    </row>
    <row r="12" spans="1:9" ht="20.100000000000001" customHeight="1">
      <c r="A12" s="102"/>
      <c r="B12" s="112" t="s">
        <v>209</v>
      </c>
      <c r="C12" s="697">
        <v>2.0528359263479898</v>
      </c>
      <c r="D12" s="698">
        <v>2.5</v>
      </c>
      <c r="E12" s="699">
        <v>8.1352683063372293</v>
      </c>
      <c r="F12" s="697">
        <v>61.09554652850634</v>
      </c>
      <c r="G12" s="697">
        <v>26.5319715808171</v>
      </c>
      <c r="H12" s="698">
        <v>41.095368131553073</v>
      </c>
      <c r="I12" s="98"/>
    </row>
    <row r="13" spans="1:9" ht="20.100000000000001" customHeight="1">
      <c r="A13" s="102"/>
      <c r="B13" s="112" t="s">
        <v>208</v>
      </c>
      <c r="C13" s="697">
        <v>8.4513097849720502</v>
      </c>
      <c r="D13" s="698">
        <v>10.669253475498863</v>
      </c>
      <c r="E13" s="699">
        <v>37.449999999999989</v>
      </c>
      <c r="F13" s="697">
        <v>115.88873197832767</v>
      </c>
      <c r="G13" s="697">
        <v>108.46297119136116</v>
      </c>
      <c r="H13" s="698">
        <v>110.39088396205854</v>
      </c>
      <c r="I13" s="98"/>
    </row>
    <row r="14" spans="1:9" ht="34.950000000000003" customHeight="1">
      <c r="A14" s="102"/>
      <c r="B14" s="111" t="s">
        <v>207</v>
      </c>
      <c r="C14" s="697">
        <v>26.683364492412899</v>
      </c>
      <c r="D14" s="698">
        <v>40.120187069173177</v>
      </c>
      <c r="E14" s="699">
        <v>115.45000000000007</v>
      </c>
      <c r="F14" s="697">
        <v>121.69047804981435</v>
      </c>
      <c r="G14" s="697">
        <v>109.5229376702723</v>
      </c>
      <c r="H14" s="698">
        <v>112.65504595808989</v>
      </c>
      <c r="I14" s="98"/>
    </row>
    <row r="15" spans="1:9" ht="34.950000000000003" customHeight="1">
      <c r="A15" s="102"/>
      <c r="B15" s="110" t="s">
        <v>206</v>
      </c>
      <c r="C15" s="697">
        <v>13.476557800151401</v>
      </c>
      <c r="D15" s="698">
        <v>15.675162343718966</v>
      </c>
      <c r="E15" s="699">
        <v>58.699999999999967</v>
      </c>
      <c r="F15" s="697">
        <v>124.11990889264494</v>
      </c>
      <c r="G15" s="697">
        <v>109.71769658321855</v>
      </c>
      <c r="H15" s="698">
        <v>113.20290885509652</v>
      </c>
      <c r="I15" s="98"/>
    </row>
    <row r="16" spans="1:9" ht="20.100000000000001" customHeight="1">
      <c r="A16" s="102"/>
      <c r="B16" s="102" t="s">
        <v>205</v>
      </c>
      <c r="C16" s="697">
        <v>490.64948243105306</v>
      </c>
      <c r="D16" s="698">
        <v>646.75189272669718</v>
      </c>
      <c r="E16" s="699">
        <v>1873.2099999999991</v>
      </c>
      <c r="F16" s="697">
        <v>110.8644795096676</v>
      </c>
      <c r="G16" s="697">
        <v>107.05853560007368</v>
      </c>
      <c r="H16" s="698">
        <v>108.94848261999771</v>
      </c>
      <c r="I16" s="98"/>
    </row>
    <row r="17" spans="1:9" ht="20.100000000000001" customHeight="1">
      <c r="A17" s="102"/>
      <c r="B17" s="102" t="s">
        <v>204</v>
      </c>
      <c r="C17" s="697">
        <v>126.051269700665</v>
      </c>
      <c r="D17" s="697">
        <v>163.59713667780798</v>
      </c>
      <c r="E17" s="699">
        <v>521.94000000000096</v>
      </c>
      <c r="F17" s="697">
        <v>134.4833774679025</v>
      </c>
      <c r="G17" s="697">
        <v>109.10344563066425</v>
      </c>
      <c r="H17" s="697">
        <v>113.94064961421442</v>
      </c>
      <c r="I17" s="98"/>
    </row>
    <row r="18" spans="1:9" ht="20.100000000000001" customHeight="1">
      <c r="A18" s="102"/>
      <c r="B18" s="102" t="s">
        <v>203</v>
      </c>
      <c r="C18" s="697">
        <v>24.0927020211513</v>
      </c>
      <c r="D18" s="697">
        <v>32.334086044412899</v>
      </c>
      <c r="E18" s="699">
        <v>93.36</v>
      </c>
      <c r="F18" s="697">
        <v>115.75576450469478</v>
      </c>
      <c r="G18" s="697">
        <v>112.29550178220238</v>
      </c>
      <c r="H18" s="697">
        <v>115.7451029010662</v>
      </c>
      <c r="I18" s="104"/>
    </row>
    <row r="19" spans="1:9" ht="20.100000000000001" customHeight="1">
      <c r="A19" s="102"/>
      <c r="B19" s="108"/>
      <c r="C19" s="107"/>
      <c r="D19" s="107"/>
      <c r="E19" s="106"/>
      <c r="F19" s="106"/>
      <c r="G19" s="106"/>
      <c r="H19" s="105"/>
      <c r="I19" s="104"/>
    </row>
    <row r="20" spans="1:9" ht="20.100000000000001" customHeight="1">
      <c r="A20" s="102"/>
      <c r="B20" s="101"/>
      <c r="C20" s="103"/>
      <c r="H20" s="99"/>
    </row>
    <row r="21" spans="1:9" ht="20.100000000000001" customHeight="1">
      <c r="A21" s="102"/>
      <c r="B21" s="101"/>
      <c r="C21" s="100"/>
      <c r="H21" s="99"/>
    </row>
    <row r="22" spans="1:9" ht="20.100000000000001" customHeight="1">
      <c r="A22" s="102"/>
      <c r="B22" s="101"/>
      <c r="C22" s="100"/>
      <c r="H22" s="99"/>
    </row>
    <row r="23" spans="1:9" ht="20.100000000000001" customHeight="1">
      <c r="B23" s="97"/>
      <c r="C23" s="96"/>
      <c r="H23" s="93"/>
    </row>
    <row r="24" spans="1:9" ht="20.100000000000001" customHeight="1">
      <c r="A24" s="92"/>
      <c r="B24" s="95"/>
      <c r="C24" s="94"/>
      <c r="H24" s="93"/>
    </row>
    <row r="25" spans="1:9" ht="20.100000000000001" customHeight="1">
      <c r="A25" s="594"/>
      <c r="B25" s="595"/>
      <c r="C25" s="596"/>
      <c r="H25" s="93"/>
    </row>
    <row r="26" spans="1:9" ht="20.100000000000001" customHeight="1">
      <c r="A26" s="594"/>
      <c r="B26" s="595"/>
      <c r="C26" s="596"/>
      <c r="H26" s="93"/>
    </row>
    <row r="27" spans="1:9" ht="20.100000000000001" customHeight="1">
      <c r="A27" s="594"/>
      <c r="B27" s="595"/>
      <c r="C27" s="596"/>
      <c r="H27" s="93"/>
    </row>
    <row r="28" spans="1:9" ht="20.100000000000001" customHeight="1">
      <c r="A28" s="594"/>
      <c r="B28" s="595"/>
      <c r="C28" s="596"/>
      <c r="H28" s="93"/>
    </row>
    <row r="29" spans="1:9" ht="20.100000000000001" customHeight="1">
      <c r="A29" s="594"/>
      <c r="B29" s="595"/>
      <c r="C29" s="596"/>
      <c r="D29" s="596"/>
      <c r="E29" s="596"/>
      <c r="F29" s="596"/>
      <c r="G29" s="596"/>
      <c r="H29" s="93"/>
    </row>
    <row r="30" spans="1:9" ht="20.100000000000001" customHeight="1">
      <c r="A30" s="594"/>
      <c r="B30" s="595"/>
      <c r="C30" s="596"/>
      <c r="D30" s="596"/>
      <c r="E30" s="596"/>
      <c r="F30" s="596"/>
      <c r="G30" s="596"/>
      <c r="H30" s="93"/>
    </row>
    <row r="31" spans="1:9" ht="20.100000000000001" customHeight="1">
      <c r="A31" s="594"/>
      <c r="B31" s="595"/>
      <c r="C31" s="596"/>
      <c r="D31" s="596"/>
      <c r="E31" s="596"/>
      <c r="F31" s="596"/>
      <c r="G31" s="596"/>
      <c r="H31" s="93"/>
    </row>
    <row r="32" spans="1:9" ht="20.100000000000001" customHeight="1">
      <c r="A32" s="594"/>
      <c r="B32" s="595"/>
      <c r="C32" s="596"/>
      <c r="D32" s="596"/>
      <c r="E32" s="596"/>
      <c r="F32" s="596"/>
      <c r="G32" s="596"/>
      <c r="H32" s="93"/>
    </row>
    <row r="33" spans="1:8" ht="20.100000000000001" customHeight="1">
      <c r="A33" s="594"/>
      <c r="B33" s="595"/>
      <c r="C33" s="596"/>
      <c r="D33" s="596"/>
      <c r="E33" s="596"/>
      <c r="F33" s="596"/>
      <c r="G33" s="596"/>
      <c r="H33" s="93"/>
    </row>
    <row r="34" spans="1:8" ht="20.100000000000001" customHeight="1">
      <c r="A34" s="594"/>
      <c r="B34" s="595"/>
      <c r="C34" s="596"/>
      <c r="D34" s="596"/>
      <c r="E34" s="596"/>
      <c r="F34" s="596"/>
      <c r="G34" s="596"/>
      <c r="H34" s="93"/>
    </row>
    <row r="35" spans="1:8" ht="20.100000000000001" customHeight="1">
      <c r="A35" s="594"/>
      <c r="B35" s="595"/>
      <c r="C35" s="596"/>
      <c r="D35" s="596"/>
      <c r="E35" s="596"/>
      <c r="F35" s="596"/>
      <c r="G35" s="596"/>
      <c r="H35" s="93"/>
    </row>
    <row r="36" spans="1:8" ht="20.100000000000001" customHeight="1">
      <c r="A36" s="594"/>
      <c r="B36" s="595"/>
      <c r="C36" s="596"/>
      <c r="D36" s="596"/>
      <c r="E36" s="596"/>
      <c r="F36" s="596"/>
      <c r="G36" s="596"/>
      <c r="H36" s="93"/>
    </row>
    <row r="37" spans="1:8" ht="20.100000000000001" customHeight="1">
      <c r="A37" s="594"/>
      <c r="B37" s="595"/>
      <c r="C37" s="596"/>
      <c r="D37" s="596"/>
      <c r="E37" s="596"/>
      <c r="F37" s="596"/>
      <c r="G37" s="596"/>
      <c r="H37" s="93"/>
    </row>
    <row r="38" spans="1:8" ht="20.100000000000001" customHeight="1">
      <c r="A38" s="594"/>
      <c r="B38" s="595"/>
      <c r="C38" s="596"/>
      <c r="D38" s="596"/>
      <c r="E38" s="596"/>
      <c r="F38" s="596"/>
      <c r="G38" s="596"/>
      <c r="H38" s="93"/>
    </row>
    <row r="39" spans="1:8" ht="20.100000000000001" customHeight="1">
      <c r="A39" s="594"/>
      <c r="B39" s="595"/>
      <c r="C39" s="596"/>
      <c r="D39" s="596"/>
      <c r="E39" s="596"/>
      <c r="F39" s="596"/>
      <c r="G39" s="596"/>
      <c r="H39" s="93"/>
    </row>
    <row r="40" spans="1:8" ht="20.100000000000001" customHeight="1">
      <c r="A40" s="594"/>
      <c r="B40" s="595"/>
      <c r="C40" s="596"/>
      <c r="D40" s="596"/>
      <c r="E40" s="596"/>
      <c r="F40" s="596"/>
      <c r="G40" s="596"/>
      <c r="H40" s="93"/>
    </row>
    <row r="41" spans="1:8" ht="20.100000000000001" customHeight="1">
      <c r="A41" s="594"/>
      <c r="B41" s="595"/>
      <c r="C41" s="596"/>
      <c r="D41" s="596"/>
      <c r="E41" s="596"/>
      <c r="F41" s="596"/>
      <c r="G41" s="596"/>
      <c r="H41" s="93"/>
    </row>
    <row r="42" spans="1:8" ht="20.100000000000001" customHeight="1">
      <c r="A42" s="594"/>
      <c r="B42" s="595"/>
      <c r="C42" s="596"/>
      <c r="D42" s="596"/>
      <c r="E42" s="596"/>
      <c r="F42" s="596"/>
      <c r="G42" s="596"/>
      <c r="H42" s="93"/>
    </row>
    <row r="43" spans="1:8" ht="20.100000000000001" customHeight="1">
      <c r="A43" s="594"/>
      <c r="B43" s="595"/>
      <c r="C43" s="596"/>
      <c r="D43" s="596"/>
      <c r="E43" s="596"/>
      <c r="F43" s="596"/>
      <c r="G43" s="596"/>
      <c r="H43" s="93"/>
    </row>
    <row r="44" spans="1:8" ht="20.100000000000001" customHeight="1">
      <c r="A44" s="594"/>
      <c r="B44" s="595"/>
      <c r="C44" s="596"/>
      <c r="D44" s="596"/>
      <c r="E44" s="596"/>
      <c r="F44" s="596"/>
      <c r="G44" s="596"/>
      <c r="H44" s="93"/>
    </row>
    <row r="45" spans="1:8" ht="20.100000000000001" customHeight="1">
      <c r="A45" s="594"/>
    </row>
    <row r="46" spans="1:8" ht="15" customHeight="1">
      <c r="A46" s="92"/>
    </row>
    <row r="47" spans="1:8" ht="15" customHeight="1">
      <c r="A47" s="92"/>
    </row>
  </sheetData>
  <mergeCells count="2">
    <mergeCell ref="F4:G4"/>
    <mergeCell ref="F5:G5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I19" sqref="I19"/>
    </sheetView>
  </sheetViews>
  <sheetFormatPr defaultColWidth="9" defaultRowHeight="15"/>
  <cols>
    <col min="1" max="1" width="2" style="91" customWidth="1"/>
    <col min="2" max="2" width="35.33203125" style="91" customWidth="1"/>
    <col min="3" max="3" width="10.6640625" style="91" customWidth="1"/>
    <col min="4" max="4" width="10.33203125" style="91" customWidth="1"/>
    <col min="5" max="5" width="8.33203125" style="91" customWidth="1"/>
    <col min="6" max="6" width="10.33203125" style="91" customWidth="1"/>
    <col min="7" max="7" width="11" style="91" customWidth="1"/>
    <col min="8" max="16384" width="9" style="91"/>
  </cols>
  <sheetData>
    <row r="1" spans="1:8" ht="20.100000000000001" customHeight="1">
      <c r="A1" s="124" t="s">
        <v>679</v>
      </c>
      <c r="B1" s="590"/>
    </row>
    <row r="2" spans="1:8" ht="16.2" customHeight="1">
      <c r="A2" s="1093"/>
      <c r="B2" s="1093"/>
      <c r="C2" s="123"/>
      <c r="D2" s="123"/>
      <c r="E2" s="123"/>
      <c r="F2" s="123"/>
    </row>
    <row r="3" spans="1:8" ht="16.2" customHeight="1">
      <c r="A3" s="122"/>
      <c r="B3" s="122"/>
      <c r="C3" s="122"/>
      <c r="D3" s="122"/>
      <c r="E3" s="122"/>
      <c r="G3" s="593" t="s">
        <v>234</v>
      </c>
    </row>
    <row r="4" spans="1:8" ht="16.2" customHeight="1">
      <c r="A4" s="120"/>
      <c r="B4" s="120"/>
      <c r="C4" s="119" t="s">
        <v>55</v>
      </c>
      <c r="D4" s="119" t="s">
        <v>46</v>
      </c>
      <c r="E4" s="119" t="s">
        <v>212</v>
      </c>
      <c r="F4" s="597" t="s">
        <v>693</v>
      </c>
      <c r="G4" s="597" t="s">
        <v>693</v>
      </c>
    </row>
    <row r="5" spans="1:8" ht="16.2" customHeight="1">
      <c r="A5" s="117"/>
      <c r="B5" s="117"/>
      <c r="C5" s="118" t="s">
        <v>58</v>
      </c>
      <c r="D5" s="118" t="s">
        <v>59</v>
      </c>
      <c r="E5" s="118">
        <v>2022</v>
      </c>
      <c r="F5" s="118" t="s">
        <v>4</v>
      </c>
      <c r="G5" s="118" t="s">
        <v>4</v>
      </c>
    </row>
    <row r="6" spans="1:8" ht="16.2" customHeight="1">
      <c r="A6" s="117"/>
      <c r="B6" s="117"/>
      <c r="C6" s="118" t="s">
        <v>60</v>
      </c>
      <c r="D6" s="118" t="s">
        <v>60</v>
      </c>
      <c r="E6" s="118"/>
      <c r="F6" s="118" t="s">
        <v>233</v>
      </c>
      <c r="G6" s="118" t="s">
        <v>640</v>
      </c>
    </row>
    <row r="7" spans="1:8" ht="16.2" customHeight="1">
      <c r="A7" s="117"/>
      <c r="B7" s="117"/>
      <c r="C7" s="40">
        <v>2022</v>
      </c>
      <c r="D7" s="40">
        <v>2022</v>
      </c>
      <c r="E7" s="140"/>
      <c r="F7" s="140" t="s">
        <v>232</v>
      </c>
      <c r="G7" s="140" t="s">
        <v>63</v>
      </c>
    </row>
    <row r="8" spans="1:8" ht="16.2" customHeight="1">
      <c r="A8" s="117"/>
      <c r="B8" s="117"/>
      <c r="E8" s="118"/>
      <c r="F8" s="118"/>
      <c r="G8" s="118"/>
      <c r="H8" s="98"/>
    </row>
    <row r="9" spans="1:8" ht="15.6" customHeight="1">
      <c r="A9" s="115" t="s">
        <v>211</v>
      </c>
      <c r="B9" s="114"/>
      <c r="C9" s="139">
        <v>58172.050999999999</v>
      </c>
      <c r="D9" s="139">
        <v>65944.864000000001</v>
      </c>
      <c r="E9" s="745">
        <v>511562.12800000003</v>
      </c>
      <c r="F9" s="138">
        <v>85.203592885122532</v>
      </c>
      <c r="G9" s="138">
        <v>118.80840234116469</v>
      </c>
      <c r="H9" s="98"/>
    </row>
    <row r="10" spans="1:8" ht="15.6" customHeight="1">
      <c r="A10" s="102"/>
      <c r="B10" s="108" t="s">
        <v>231</v>
      </c>
      <c r="C10" s="134">
        <v>10388.719999999999</v>
      </c>
      <c r="D10" s="133">
        <v>12035.210000000001</v>
      </c>
      <c r="E10" s="746">
        <v>91626.920000000013</v>
      </c>
      <c r="F10" s="132">
        <v>78.863166498461766</v>
      </c>
      <c r="G10" s="132">
        <v>123.39606323294549</v>
      </c>
      <c r="H10" s="98"/>
    </row>
    <row r="11" spans="1:8" ht="15.6" customHeight="1">
      <c r="A11" s="102"/>
      <c r="B11" s="137" t="s">
        <v>230</v>
      </c>
      <c r="C11" s="134"/>
      <c r="D11" s="133"/>
      <c r="E11" s="746"/>
      <c r="F11" s="132"/>
      <c r="G11" s="132"/>
      <c r="H11" s="98"/>
    </row>
    <row r="12" spans="1:8" ht="15.6" customHeight="1">
      <c r="A12" s="102"/>
      <c r="B12" s="135" t="s">
        <v>229</v>
      </c>
      <c r="C12" s="130">
        <v>5146.3999999999996</v>
      </c>
      <c r="D12" s="129">
        <v>6141.4</v>
      </c>
      <c r="E12" s="747">
        <v>46332.7</v>
      </c>
      <c r="F12" s="128">
        <v>84.140865138152492</v>
      </c>
      <c r="G12" s="128">
        <v>129.33402858302492</v>
      </c>
      <c r="H12" s="98"/>
    </row>
    <row r="13" spans="1:8" ht="15.6" customHeight="1">
      <c r="A13" s="102"/>
      <c r="B13" s="135" t="s">
        <v>227</v>
      </c>
      <c r="C13" s="130">
        <v>651.94000000000005</v>
      </c>
      <c r="D13" s="129">
        <v>750.31</v>
      </c>
      <c r="E13" s="747">
        <v>5262.51</v>
      </c>
      <c r="F13" s="128">
        <v>73.724653477275339</v>
      </c>
      <c r="G13" s="128">
        <v>139.52583841281543</v>
      </c>
      <c r="H13" s="98"/>
    </row>
    <row r="14" spans="1:8" ht="15.6" customHeight="1">
      <c r="A14" s="102"/>
      <c r="B14" s="135" t="s">
        <v>225</v>
      </c>
      <c r="C14" s="130">
        <v>142.72999999999999</v>
      </c>
      <c r="D14" s="129">
        <v>159.83000000000001</v>
      </c>
      <c r="E14" s="747">
        <v>1345.71</v>
      </c>
      <c r="F14" s="128">
        <v>78.866630995170283</v>
      </c>
      <c r="G14" s="128">
        <v>125.75083633917058</v>
      </c>
      <c r="H14" s="98"/>
    </row>
    <row r="15" spans="1:8" ht="15.6" customHeight="1">
      <c r="A15" s="102"/>
      <c r="B15" s="135" t="s">
        <v>221</v>
      </c>
      <c r="C15" s="130">
        <v>102.11999999999999</v>
      </c>
      <c r="D15" s="129">
        <v>112.72</v>
      </c>
      <c r="E15" s="747">
        <v>1112.3800000000001</v>
      </c>
      <c r="F15" s="136">
        <v>89.72615446662634</v>
      </c>
      <c r="G15" s="128">
        <v>186.71926143516575</v>
      </c>
      <c r="H15" s="98"/>
    </row>
    <row r="16" spans="1:8" ht="15.6" customHeight="1">
      <c r="A16" s="102"/>
      <c r="B16" s="135" t="s">
        <v>226</v>
      </c>
      <c r="C16" s="130">
        <v>105.42</v>
      </c>
      <c r="D16" s="129">
        <v>122.52</v>
      </c>
      <c r="E16" s="747">
        <v>877.14599999999996</v>
      </c>
      <c r="F16" s="128">
        <v>61.144458843105177</v>
      </c>
      <c r="G16" s="128">
        <v>53.406356551388214</v>
      </c>
      <c r="H16" s="98"/>
    </row>
    <row r="17" spans="1:8" ht="15.6" customHeight="1">
      <c r="A17" s="102"/>
      <c r="B17" s="135" t="s">
        <v>228</v>
      </c>
      <c r="C17" s="130">
        <v>97.12</v>
      </c>
      <c r="D17" s="130">
        <v>115.22</v>
      </c>
      <c r="E17" s="748">
        <v>861.15500000000009</v>
      </c>
      <c r="F17" s="136">
        <v>52.34030268036225</v>
      </c>
      <c r="G17" s="136">
        <v>38.399677161878351</v>
      </c>
      <c r="H17" s="98"/>
    </row>
    <row r="18" spans="1:8" ht="15.6" customHeight="1">
      <c r="A18" s="102"/>
      <c r="B18" s="135" t="s">
        <v>224</v>
      </c>
      <c r="C18" s="130">
        <v>105.32</v>
      </c>
      <c r="D18" s="129">
        <v>120.64</v>
      </c>
      <c r="E18" s="747">
        <v>777.19</v>
      </c>
      <c r="F18" s="128">
        <v>66.947196140925143</v>
      </c>
      <c r="G18" s="128">
        <v>113.83563048350007</v>
      </c>
      <c r="H18" s="98"/>
    </row>
    <row r="19" spans="1:8" ht="15.6" customHeight="1">
      <c r="A19" s="102"/>
      <c r="B19" s="135" t="s">
        <v>222</v>
      </c>
      <c r="C19" s="129">
        <v>59.16</v>
      </c>
      <c r="D19" s="129">
        <v>70.12</v>
      </c>
      <c r="E19" s="747">
        <v>578.54</v>
      </c>
      <c r="F19" s="128">
        <v>70.104391975813527</v>
      </c>
      <c r="G19" s="128">
        <v>77.251969555347841</v>
      </c>
      <c r="H19" s="98"/>
    </row>
    <row r="20" spans="1:8" ht="15.6" customHeight="1">
      <c r="A20" s="102"/>
      <c r="B20" s="135" t="s">
        <v>223</v>
      </c>
      <c r="C20" s="130">
        <v>36.429999999999993</v>
      </c>
      <c r="D20" s="130">
        <v>40.22</v>
      </c>
      <c r="E20" s="748">
        <v>290.04999999999995</v>
      </c>
      <c r="F20" s="136">
        <v>70.709410043881022</v>
      </c>
      <c r="G20" s="136">
        <v>113.62924077411265</v>
      </c>
      <c r="H20" s="98"/>
    </row>
    <row r="21" spans="1:8" ht="15.6" customHeight="1">
      <c r="A21" s="102"/>
      <c r="B21" s="135" t="s">
        <v>220</v>
      </c>
      <c r="C21" s="127">
        <v>14.929999999999998</v>
      </c>
      <c r="D21" s="127">
        <v>16.32</v>
      </c>
      <c r="E21" s="749">
        <v>128.27499999999998</v>
      </c>
      <c r="F21" s="126">
        <v>79.673913043478251</v>
      </c>
      <c r="G21" s="126">
        <v>49.64867586758907</v>
      </c>
      <c r="H21" s="98"/>
    </row>
    <row r="22" spans="1:8" ht="15.6" customHeight="1">
      <c r="A22" s="102"/>
      <c r="B22" s="108" t="s">
        <v>219</v>
      </c>
      <c r="C22" s="134">
        <v>47783.330999999998</v>
      </c>
      <c r="D22" s="133">
        <v>53909.653999999995</v>
      </c>
      <c r="E22" s="746">
        <v>419935.20800000004</v>
      </c>
      <c r="F22" s="132">
        <v>86.724942662922018</v>
      </c>
      <c r="G22" s="132">
        <v>117.85237755382656</v>
      </c>
      <c r="H22" s="98"/>
    </row>
    <row r="23" spans="1:8" ht="15.6" customHeight="1">
      <c r="A23" s="102"/>
      <c r="B23" s="131" t="s">
        <v>218</v>
      </c>
      <c r="C23" s="130">
        <v>32105.812000000002</v>
      </c>
      <c r="D23" s="129">
        <v>35939.796999999999</v>
      </c>
      <c r="E23" s="747">
        <v>277645.52600000001</v>
      </c>
      <c r="F23" s="128">
        <v>82.547868515767135</v>
      </c>
      <c r="G23" s="128">
        <v>116.448654482165</v>
      </c>
      <c r="H23" s="98"/>
    </row>
    <row r="24" spans="1:8" ht="15.6" customHeight="1">
      <c r="A24" s="102"/>
      <c r="B24" s="131" t="s">
        <v>217</v>
      </c>
      <c r="C24" s="130">
        <v>13382.209000000001</v>
      </c>
      <c r="D24" s="129">
        <v>15329.587</v>
      </c>
      <c r="E24" s="747">
        <v>122116.43399999999</v>
      </c>
      <c r="F24" s="128">
        <v>94.438160713773499</v>
      </c>
      <c r="G24" s="128">
        <v>122.79244755928377</v>
      </c>
      <c r="H24" s="98"/>
    </row>
    <row r="25" spans="1:8" ht="15.6" customHeight="1">
      <c r="A25" s="102"/>
      <c r="B25" s="131" t="s">
        <v>216</v>
      </c>
      <c r="C25" s="130">
        <v>2295.31</v>
      </c>
      <c r="D25" s="129">
        <v>2640.27</v>
      </c>
      <c r="E25" s="747">
        <v>20173.248</v>
      </c>
      <c r="F25" s="128">
        <v>108.681540441287</v>
      </c>
      <c r="G25" s="128">
        <v>109.36274661543726</v>
      </c>
      <c r="H25" s="98"/>
    </row>
    <row r="26" spans="1:8" ht="15.6" customHeight="1">
      <c r="B26" s="97" t="s">
        <v>215</v>
      </c>
      <c r="C26" s="93"/>
      <c r="D26" s="93"/>
      <c r="E26" s="750"/>
      <c r="F26" s="126"/>
      <c r="G26" s="126"/>
      <c r="H26" s="98"/>
    </row>
    <row r="27" spans="1:8" ht="15" customHeight="1">
      <c r="A27" s="92"/>
      <c r="B27" s="598" t="s">
        <v>140</v>
      </c>
      <c r="C27" s="599">
        <v>4522.7939999999999</v>
      </c>
      <c r="D27" s="599">
        <v>5313.3639999999996</v>
      </c>
      <c r="E27" s="751">
        <v>46280.963000000003</v>
      </c>
      <c r="F27" s="600">
        <v>90.815830015769421</v>
      </c>
      <c r="G27" s="600">
        <v>106.7734214092682</v>
      </c>
      <c r="H27" s="98"/>
    </row>
    <row r="28" spans="1:8" ht="15" customHeight="1">
      <c r="A28" s="92"/>
      <c r="B28" s="598" t="s">
        <v>189</v>
      </c>
      <c r="C28" s="599">
        <v>3387.7049999999999</v>
      </c>
      <c r="D28" s="599">
        <v>3492.5309999999999</v>
      </c>
      <c r="E28" s="751">
        <v>30013.111000000001</v>
      </c>
      <c r="F28" s="600">
        <v>67.281285463464968</v>
      </c>
      <c r="G28" s="600">
        <v>143.45634200347251</v>
      </c>
      <c r="H28" s="98"/>
    </row>
    <row r="29" spans="1:8" ht="15" customHeight="1">
      <c r="A29" s="92"/>
      <c r="B29" s="598" t="s">
        <v>145</v>
      </c>
      <c r="C29" s="599">
        <v>2631.2530000000002</v>
      </c>
      <c r="D29" s="599">
        <v>2883.8290000000002</v>
      </c>
      <c r="E29" s="751">
        <v>17977.913</v>
      </c>
      <c r="F29" s="600">
        <v>88.139584400581001</v>
      </c>
      <c r="G29" s="600">
        <v>114.7307665332474</v>
      </c>
      <c r="H29" s="98"/>
    </row>
    <row r="30" spans="1:8" ht="15" customHeight="1">
      <c r="A30" s="92"/>
      <c r="B30" s="598" t="s">
        <v>143</v>
      </c>
      <c r="C30" s="599">
        <v>1526.4939999999999</v>
      </c>
      <c r="D30" s="599">
        <v>1578.2090000000001</v>
      </c>
      <c r="E30" s="751">
        <v>16577.593000000001</v>
      </c>
      <c r="F30" s="600">
        <v>99.716506554725754</v>
      </c>
      <c r="G30" s="600">
        <v>91.624873099364521</v>
      </c>
      <c r="H30" s="98"/>
    </row>
    <row r="31" spans="1:8" ht="15" customHeight="1">
      <c r="A31" s="92"/>
      <c r="B31" s="598" t="s">
        <v>174</v>
      </c>
      <c r="C31" s="599">
        <v>1093.0630000000001</v>
      </c>
      <c r="D31" s="599">
        <v>1428.579</v>
      </c>
      <c r="E31" s="751">
        <v>10267.468000000001</v>
      </c>
      <c r="F31" s="600">
        <v>92.108871365646678</v>
      </c>
      <c r="G31" s="600">
        <v>127.67609874842837</v>
      </c>
      <c r="H31" s="98"/>
    </row>
    <row r="32" spans="1:8" ht="15" customHeight="1">
      <c r="A32" s="92"/>
      <c r="B32" s="598" t="s">
        <v>165</v>
      </c>
      <c r="C32" s="599">
        <v>892.26800000000003</v>
      </c>
      <c r="D32" s="599">
        <v>914.11500000000001</v>
      </c>
      <c r="E32" s="751">
        <v>9948.6389999999992</v>
      </c>
      <c r="F32" s="600">
        <v>87.817018671304751</v>
      </c>
      <c r="G32" s="600">
        <v>97.8278941449813</v>
      </c>
      <c r="H32" s="98"/>
    </row>
    <row r="33" spans="1:8" ht="15" customHeight="1">
      <c r="A33" s="92"/>
      <c r="B33" s="598" t="s">
        <v>159</v>
      </c>
      <c r="C33" s="599">
        <v>1268.348</v>
      </c>
      <c r="D33" s="599">
        <v>1337.941</v>
      </c>
      <c r="E33" s="751">
        <v>9422.6090000000004</v>
      </c>
      <c r="F33" s="600">
        <v>93.135519632859044</v>
      </c>
      <c r="G33" s="600">
        <v>155.16801920784121</v>
      </c>
      <c r="H33" s="98"/>
    </row>
    <row r="34" spans="1:8" ht="15" customHeight="1">
      <c r="A34" s="92"/>
      <c r="B34" s="598" t="s">
        <v>166</v>
      </c>
      <c r="C34" s="599">
        <v>1092.8800000000001</v>
      </c>
      <c r="D34" s="599">
        <v>1122.1030000000001</v>
      </c>
      <c r="E34" s="751">
        <v>9238.3029999999999</v>
      </c>
      <c r="F34" s="600">
        <v>98.384693045139613</v>
      </c>
      <c r="G34" s="600">
        <v>136.38434203208959</v>
      </c>
      <c r="H34" s="98"/>
    </row>
    <row r="35" spans="1:8" ht="15" customHeight="1">
      <c r="A35" s="92"/>
      <c r="B35" s="598" t="s">
        <v>188</v>
      </c>
      <c r="C35" s="599">
        <v>897.22699999999998</v>
      </c>
      <c r="D35" s="599">
        <v>955.51900000000001</v>
      </c>
      <c r="E35" s="751">
        <v>9077.473</v>
      </c>
      <c r="F35" s="600">
        <v>85.499327447244795</v>
      </c>
      <c r="G35" s="600">
        <v>101.65176348277056</v>
      </c>
      <c r="H35" s="98"/>
    </row>
    <row r="36" spans="1:8" ht="15" customHeight="1">
      <c r="A36" s="92"/>
      <c r="B36" s="598" t="s">
        <v>187</v>
      </c>
      <c r="C36" s="599">
        <v>982.08500000000004</v>
      </c>
      <c r="D36" s="599">
        <v>1012.385</v>
      </c>
      <c r="E36" s="751">
        <v>8931.5360000000001</v>
      </c>
      <c r="F36" s="600">
        <v>94.083314196868926</v>
      </c>
      <c r="G36" s="600">
        <v>128.42922552233523</v>
      </c>
      <c r="H36" s="98"/>
    </row>
    <row r="37" spans="1:8" ht="15" customHeight="1">
      <c r="A37" s="92"/>
      <c r="B37" s="598" t="s">
        <v>157</v>
      </c>
      <c r="C37" s="599">
        <v>1067.6099999999999</v>
      </c>
      <c r="D37" s="599">
        <v>870.85900000000004</v>
      </c>
      <c r="E37" s="751">
        <v>8806.8490000000002</v>
      </c>
      <c r="F37" s="600">
        <v>97.989898644863374</v>
      </c>
      <c r="G37" s="600">
        <v>169.2809329351918</v>
      </c>
      <c r="H37" s="98"/>
    </row>
    <row r="38" spans="1:8" ht="15" customHeight="1">
      <c r="A38" s="92"/>
      <c r="B38" s="598" t="s">
        <v>186</v>
      </c>
      <c r="C38" s="599">
        <v>928.39499999999998</v>
      </c>
      <c r="D38" s="599">
        <v>939.41600000000005</v>
      </c>
      <c r="E38" s="751">
        <v>8704.1550000000007</v>
      </c>
      <c r="F38" s="600">
        <v>99.943782623388017</v>
      </c>
      <c r="G38" s="600">
        <v>87.160829595301166</v>
      </c>
      <c r="H38" s="98"/>
    </row>
    <row r="39" spans="1:8" ht="15" customHeight="1">
      <c r="A39" s="92"/>
      <c r="B39" s="598" t="s">
        <v>141</v>
      </c>
      <c r="C39" s="599">
        <v>1008.518</v>
      </c>
      <c r="D39" s="599">
        <v>1230.144</v>
      </c>
      <c r="E39" s="751">
        <v>8051.1180000000004</v>
      </c>
      <c r="F39" s="600">
        <v>82.510035106475428</v>
      </c>
      <c r="G39" s="600">
        <v>105.95709399392246</v>
      </c>
      <c r="H39" s="98"/>
    </row>
    <row r="40" spans="1:8" ht="15" customHeight="1">
      <c r="A40" s="92"/>
      <c r="B40" s="598" t="s">
        <v>214</v>
      </c>
      <c r="C40" s="599">
        <v>967.28</v>
      </c>
      <c r="D40" s="599">
        <v>1207.8420000000001</v>
      </c>
      <c r="E40" s="751">
        <v>7694.4549999999999</v>
      </c>
      <c r="F40" s="600">
        <v>89.081627821277209</v>
      </c>
      <c r="G40" s="600">
        <v>147.98343622067961</v>
      </c>
      <c r="H40" s="98"/>
    </row>
    <row r="41" spans="1:8" ht="15" customHeight="1">
      <c r="A41" s="92"/>
      <c r="B41" s="598" t="s">
        <v>146</v>
      </c>
      <c r="C41" s="599">
        <v>1214.126</v>
      </c>
      <c r="D41" s="599">
        <v>1454.76</v>
      </c>
      <c r="E41" s="751">
        <v>7479.3190000000004</v>
      </c>
      <c r="F41" s="600">
        <v>81.879052314749856</v>
      </c>
      <c r="G41" s="600">
        <v>167.01719652188518</v>
      </c>
      <c r="H41" s="98"/>
    </row>
    <row r="42" spans="1:8" ht="15" customHeight="1">
      <c r="A42" s="92"/>
      <c r="B42" s="598" t="s">
        <v>190</v>
      </c>
      <c r="C42" s="599">
        <v>831.678</v>
      </c>
      <c r="D42" s="599">
        <v>868.13499999999999</v>
      </c>
      <c r="E42" s="751">
        <v>7009.28</v>
      </c>
      <c r="F42" s="600">
        <v>99.881682909913565</v>
      </c>
      <c r="G42" s="600">
        <v>141.97562872698987</v>
      </c>
      <c r="H42" s="98"/>
    </row>
    <row r="43" spans="1:8" ht="15" customHeight="1">
      <c r="A43" s="92"/>
      <c r="B43" s="598" t="s">
        <v>167</v>
      </c>
      <c r="C43" s="599">
        <v>890.21</v>
      </c>
      <c r="D43" s="599">
        <v>998.053</v>
      </c>
      <c r="E43" s="751">
        <v>6837.3289999999997</v>
      </c>
      <c r="F43" s="600">
        <v>91.276340140393515</v>
      </c>
      <c r="G43" s="600">
        <v>102.05932888883382</v>
      </c>
      <c r="H43" s="98"/>
    </row>
    <row r="44" spans="1:8" ht="15" customHeight="1">
      <c r="A44" s="92"/>
      <c r="B44" s="598" t="s">
        <v>184</v>
      </c>
      <c r="C44" s="599">
        <v>884.60199999999998</v>
      </c>
      <c r="D44" s="599">
        <v>1154.481</v>
      </c>
      <c r="E44" s="751">
        <v>6604.357</v>
      </c>
      <c r="F44" s="600">
        <v>88.277232735876879</v>
      </c>
      <c r="G44" s="600">
        <v>140.43800509708814</v>
      </c>
      <c r="H44" s="98"/>
    </row>
    <row r="45" spans="1:8" ht="15" customHeight="1">
      <c r="A45" s="92"/>
      <c r="B45" s="598" t="s">
        <v>198</v>
      </c>
      <c r="C45" s="599">
        <v>970.59100000000001</v>
      </c>
      <c r="D45" s="599">
        <v>1279.8679999999999</v>
      </c>
      <c r="E45" s="751">
        <v>6544.4809999999998</v>
      </c>
      <c r="F45" s="600">
        <v>85.441450079240326</v>
      </c>
      <c r="G45" s="600">
        <v>141.36774036905845</v>
      </c>
      <c r="H45" s="98"/>
    </row>
    <row r="46" spans="1:8" ht="15" customHeight="1">
      <c r="A46" s="92"/>
      <c r="B46" s="598" t="s">
        <v>172</v>
      </c>
      <c r="C46" s="599">
        <v>625.10199999999998</v>
      </c>
      <c r="D46" s="599">
        <v>752.19500000000005</v>
      </c>
      <c r="E46" s="751">
        <v>6329.902</v>
      </c>
      <c r="F46" s="600">
        <v>92.805089726903972</v>
      </c>
      <c r="G46" s="600">
        <v>108.39379991564675</v>
      </c>
      <c r="H46" s="98"/>
    </row>
    <row r="47" spans="1:8" ht="15" customHeight="1">
      <c r="A47" s="92"/>
      <c r="B47" s="598" t="s">
        <v>142</v>
      </c>
      <c r="C47" s="599">
        <v>742.81</v>
      </c>
      <c r="D47" s="599">
        <v>853.09199999999998</v>
      </c>
      <c r="E47" s="751">
        <v>6306.2950000000001</v>
      </c>
      <c r="F47" s="600">
        <v>77.05191841871347</v>
      </c>
      <c r="G47" s="600">
        <v>111.74299038676043</v>
      </c>
      <c r="H47" s="98"/>
    </row>
    <row r="48" spans="1:8" ht="15" customHeight="1">
      <c r="A48" s="92"/>
      <c r="B48" s="598" t="s">
        <v>164</v>
      </c>
      <c r="C48" s="599">
        <v>596.00900000000001</v>
      </c>
      <c r="D48" s="599">
        <v>609.01099999999997</v>
      </c>
      <c r="E48" s="751">
        <v>6262.73</v>
      </c>
      <c r="F48" s="600">
        <v>86.105626447157277</v>
      </c>
      <c r="G48" s="600">
        <v>178.67259623929749</v>
      </c>
    </row>
    <row r="49" spans="1:1" ht="16.2" customHeight="1">
      <c r="A49" s="92"/>
    </row>
    <row r="50" spans="1:1" ht="16.2" customHeight="1">
      <c r="A50" s="92"/>
    </row>
    <row r="51" spans="1:1" ht="16.2" customHeight="1">
      <c r="A51" s="92"/>
    </row>
    <row r="52" spans="1:1" ht="16.2" customHeight="1">
      <c r="A52" s="92"/>
    </row>
    <row r="53" spans="1:1" ht="16.2" customHeight="1">
      <c r="A53" s="92"/>
    </row>
    <row r="54" spans="1:1" ht="16.2" customHeight="1">
      <c r="A54" s="92"/>
    </row>
    <row r="55" spans="1:1" ht="16.2" customHeight="1">
      <c r="A55" s="92"/>
    </row>
    <row r="56" spans="1:1" ht="16.2" customHeight="1">
      <c r="A56" s="92"/>
    </row>
    <row r="57" spans="1:1" ht="16.2" customHeight="1">
      <c r="A57" s="92"/>
    </row>
    <row r="58" spans="1:1" ht="16.2" customHeight="1">
      <c r="A58" s="92"/>
    </row>
    <row r="59" spans="1:1" ht="16.2" customHeight="1">
      <c r="A59" s="92"/>
    </row>
    <row r="60" spans="1:1" ht="16.2" customHeight="1">
      <c r="A60" s="92"/>
    </row>
    <row r="61" spans="1:1" ht="16.2" customHeight="1">
      <c r="A61" s="92"/>
    </row>
    <row r="62" spans="1:1" ht="16.2" customHeight="1">
      <c r="A62" s="92"/>
    </row>
    <row r="63" spans="1:1" ht="16.2" customHeight="1">
      <c r="A63" s="92"/>
    </row>
    <row r="64" spans="1:1" ht="16.2" customHeight="1">
      <c r="A64" s="92"/>
    </row>
    <row r="65" spans="1:6" ht="16.2" customHeight="1">
      <c r="A65" s="594"/>
    </row>
    <row r="66" spans="1:6" ht="16.2" customHeight="1">
      <c r="A66" s="594"/>
    </row>
    <row r="67" spans="1:6" ht="16.2" customHeight="1">
      <c r="A67" s="594"/>
    </row>
    <row r="68" spans="1:6" ht="16.2" customHeight="1">
      <c r="A68" s="594"/>
    </row>
    <row r="69" spans="1:6" ht="16.2" customHeight="1">
      <c r="A69" s="594"/>
    </row>
    <row r="70" spans="1:6">
      <c r="A70" s="594"/>
    </row>
    <row r="71" spans="1:6">
      <c r="A71" s="125"/>
      <c r="B71" s="125"/>
      <c r="C71" s="125"/>
      <c r="D71" s="125"/>
      <c r="E71" s="125"/>
      <c r="F71" s="125"/>
    </row>
    <row r="72" spans="1:6">
      <c r="A72" s="125"/>
      <c r="B72" s="125"/>
      <c r="C72" s="125"/>
      <c r="D72" s="125"/>
      <c r="E72" s="125"/>
      <c r="F72" s="125"/>
    </row>
    <row r="73" spans="1:6">
      <c r="A73" s="125"/>
      <c r="B73" s="125"/>
      <c r="C73" s="125"/>
      <c r="D73" s="125"/>
      <c r="E73" s="125"/>
      <c r="F73" s="125"/>
    </row>
    <row r="74" spans="1:6">
      <c r="A74" s="125"/>
      <c r="B74" s="125"/>
      <c r="C74" s="125"/>
      <c r="D74" s="125"/>
      <c r="E74" s="125"/>
      <c r="F74" s="125"/>
    </row>
    <row r="75" spans="1:6">
      <c r="A75" s="125"/>
      <c r="B75" s="125"/>
      <c r="C75" s="125"/>
      <c r="D75" s="125"/>
      <c r="E75" s="125"/>
      <c r="F75" s="125"/>
    </row>
    <row r="76" spans="1:6">
      <c r="A76" s="125"/>
      <c r="B76" s="125"/>
      <c r="C76" s="125"/>
      <c r="D76" s="125"/>
      <c r="E76" s="125"/>
      <c r="F76" s="125"/>
    </row>
    <row r="77" spans="1:6">
      <c r="A77" s="125"/>
      <c r="B77" s="125"/>
      <c r="C77" s="125"/>
      <c r="D77" s="125"/>
      <c r="E77" s="125"/>
      <c r="F77" s="125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I19" sqref="I19"/>
    </sheetView>
  </sheetViews>
  <sheetFormatPr defaultColWidth="9" defaultRowHeight="15"/>
  <cols>
    <col min="1" max="1" width="2" style="91" customWidth="1"/>
    <col min="2" max="2" width="30.33203125" style="91" customWidth="1"/>
    <col min="3" max="5" width="9.33203125" style="91" customWidth="1"/>
    <col min="6" max="6" width="8.6640625" style="91" customWidth="1"/>
    <col min="7" max="8" width="9.33203125" style="91" customWidth="1"/>
    <col min="9" max="16384" width="9" style="91"/>
  </cols>
  <sheetData>
    <row r="1" spans="1:9" ht="20.100000000000001" customHeight="1">
      <c r="A1" s="124" t="s">
        <v>691</v>
      </c>
      <c r="B1" s="590"/>
    </row>
    <row r="2" spans="1:9" ht="16.2" customHeight="1">
      <c r="A2" s="1093"/>
      <c r="B2" s="1093"/>
      <c r="C2" s="123"/>
      <c r="D2" s="123"/>
      <c r="E2" s="123"/>
      <c r="F2" s="123"/>
    </row>
    <row r="3" spans="1:9" ht="16.2" customHeight="1">
      <c r="A3" s="122"/>
      <c r="B3" s="122"/>
      <c r="C3" s="122"/>
      <c r="D3" s="122"/>
      <c r="E3" s="122"/>
      <c r="H3" s="121" t="s">
        <v>234</v>
      </c>
    </row>
    <row r="4" spans="1:9" ht="16.2" customHeight="1">
      <c r="A4" s="120"/>
      <c r="B4" s="120"/>
      <c r="C4" s="142" t="s">
        <v>55</v>
      </c>
      <c r="D4" s="142" t="s">
        <v>55</v>
      </c>
      <c r="E4" s="142" t="s">
        <v>56</v>
      </c>
      <c r="F4" s="1140" t="s">
        <v>110</v>
      </c>
      <c r="G4" s="1140"/>
      <c r="H4" s="1140"/>
    </row>
    <row r="5" spans="1:9" ht="16.2" customHeight="1">
      <c r="A5" s="117"/>
      <c r="B5" s="117"/>
      <c r="C5" s="141" t="s">
        <v>236</v>
      </c>
      <c r="D5" s="141" t="s">
        <v>111</v>
      </c>
      <c r="E5" s="141" t="s">
        <v>112</v>
      </c>
      <c r="F5" s="141" t="s">
        <v>235</v>
      </c>
      <c r="G5" s="141" t="s">
        <v>113</v>
      </c>
      <c r="H5" s="141" t="s">
        <v>114</v>
      </c>
    </row>
    <row r="6" spans="1:9" ht="16.2" customHeight="1">
      <c r="A6" s="117"/>
      <c r="B6" s="117"/>
      <c r="C6" s="40" t="s">
        <v>692</v>
      </c>
      <c r="D6" s="40" t="s">
        <v>692</v>
      </c>
      <c r="E6" s="40" t="s">
        <v>692</v>
      </c>
      <c r="F6" s="40" t="s">
        <v>692</v>
      </c>
      <c r="G6" s="40" t="s">
        <v>692</v>
      </c>
      <c r="H6" s="40" t="s">
        <v>692</v>
      </c>
    </row>
    <row r="7" spans="1:9" ht="9" customHeight="1">
      <c r="A7" s="117"/>
      <c r="B7" s="117"/>
      <c r="C7" s="116"/>
      <c r="D7" s="116"/>
      <c r="E7" s="116"/>
      <c r="F7" s="116"/>
      <c r="G7" s="116"/>
      <c r="H7" s="116"/>
    </row>
    <row r="8" spans="1:9" ht="16.2" customHeight="1">
      <c r="A8" s="115" t="s">
        <v>211</v>
      </c>
      <c r="B8" s="114"/>
      <c r="C8" s="139">
        <v>115300.781</v>
      </c>
      <c r="D8" s="139">
        <v>142675.32800000001</v>
      </c>
      <c r="E8" s="139">
        <v>177490.76900000006</v>
      </c>
      <c r="F8" s="113">
        <v>109.2192365619499</v>
      </c>
      <c r="G8" s="113">
        <v>135.62344201532997</v>
      </c>
      <c r="H8" s="113">
        <v>117.69111573681512</v>
      </c>
    </row>
    <row r="9" spans="1:9" ht="20.100000000000001" customHeight="1">
      <c r="A9" s="102"/>
      <c r="B9" s="108" t="s">
        <v>231</v>
      </c>
      <c r="C9" s="134">
        <v>20975.52</v>
      </c>
      <c r="D9" s="133">
        <v>26166.06</v>
      </c>
      <c r="E9" s="133">
        <v>32250.53</v>
      </c>
      <c r="F9" s="105">
        <v>111.43457770396803</v>
      </c>
      <c r="G9" s="105">
        <v>127.95001716362952</v>
      </c>
      <c r="H9" s="105">
        <v>131.0920417666608</v>
      </c>
      <c r="I9" s="98"/>
    </row>
    <row r="10" spans="1:9" ht="15.6" customHeight="1">
      <c r="A10" s="102"/>
      <c r="B10" s="137" t="s">
        <v>230</v>
      </c>
      <c r="C10" s="134"/>
      <c r="D10" s="133"/>
      <c r="E10" s="133"/>
      <c r="F10" s="105"/>
      <c r="G10" s="105"/>
      <c r="H10" s="105"/>
      <c r="I10" s="98"/>
    </row>
    <row r="11" spans="1:9" ht="15.6" customHeight="1">
      <c r="A11" s="102"/>
      <c r="B11" s="135" t="s">
        <v>229</v>
      </c>
      <c r="C11" s="130">
        <v>11160.02</v>
      </c>
      <c r="D11" s="129">
        <v>12921.130000000001</v>
      </c>
      <c r="E11" s="129">
        <v>16065.1</v>
      </c>
      <c r="F11" s="99">
        <v>118.35922171527235</v>
      </c>
      <c r="G11" s="99">
        <v>129.40903700854906</v>
      </c>
      <c r="H11" s="99">
        <v>135.93030664298655</v>
      </c>
      <c r="I11" s="98"/>
    </row>
    <row r="12" spans="1:9" ht="15.6" customHeight="1">
      <c r="A12" s="102"/>
      <c r="B12" s="135" t="s">
        <v>227</v>
      </c>
      <c r="C12" s="130">
        <v>1132.04</v>
      </c>
      <c r="D12" s="129">
        <v>1553.1599999999999</v>
      </c>
      <c r="E12" s="129">
        <v>2009.46</v>
      </c>
      <c r="F12" s="99">
        <v>124.1203881366153</v>
      </c>
      <c r="G12" s="99">
        <v>142.10844145149778</v>
      </c>
      <c r="H12" s="99">
        <v>162.91113687402208</v>
      </c>
      <c r="I12" s="98"/>
    </row>
    <row r="13" spans="1:9" ht="15.6" customHeight="1">
      <c r="A13" s="102"/>
      <c r="B13" s="135" t="s">
        <v>225</v>
      </c>
      <c r="C13" s="130">
        <v>291.67999999999995</v>
      </c>
      <c r="D13" s="129">
        <v>408.37</v>
      </c>
      <c r="E13" s="129">
        <v>444.98</v>
      </c>
      <c r="F13" s="99">
        <v>119.58019022630369</v>
      </c>
      <c r="G13" s="99">
        <v>132.34274232751076</v>
      </c>
      <c r="H13" s="99">
        <v>122.79036397251582</v>
      </c>
      <c r="I13" s="98"/>
    </row>
    <row r="14" spans="1:9" ht="15.6" customHeight="1">
      <c r="A14" s="102"/>
      <c r="B14" s="135" t="s">
        <v>226</v>
      </c>
      <c r="C14" s="130">
        <v>158.75</v>
      </c>
      <c r="D14" s="129">
        <v>255.97</v>
      </c>
      <c r="E14" s="129">
        <v>329.45</v>
      </c>
      <c r="F14" s="109">
        <v>52.108977515181351</v>
      </c>
      <c r="G14" s="99">
        <v>61.835970527841525</v>
      </c>
      <c r="H14" s="99">
        <v>45.938144904902671</v>
      </c>
      <c r="I14" s="98"/>
    </row>
    <row r="15" spans="1:9" ht="15.6" customHeight="1">
      <c r="A15" s="102"/>
      <c r="B15" s="135" t="s">
        <v>224</v>
      </c>
      <c r="C15" s="130">
        <v>134.87</v>
      </c>
      <c r="D15" s="129">
        <v>207.98000000000002</v>
      </c>
      <c r="E15" s="129">
        <v>319.52</v>
      </c>
      <c r="F15" s="99">
        <v>101.36028859161281</v>
      </c>
      <c r="G15" s="99">
        <v>116.75742435300063</v>
      </c>
      <c r="H15" s="99">
        <v>118.17879202574248</v>
      </c>
      <c r="I15" s="98"/>
    </row>
    <row r="16" spans="1:9" ht="15.6" customHeight="1">
      <c r="A16" s="102"/>
      <c r="B16" s="135" t="s">
        <v>221</v>
      </c>
      <c r="C16" s="130">
        <v>304.25</v>
      </c>
      <c r="D16" s="130">
        <v>302.47000000000003</v>
      </c>
      <c r="E16" s="130">
        <v>315.93999999999994</v>
      </c>
      <c r="F16" s="109">
        <v>164.78011265164642</v>
      </c>
      <c r="G16" s="109">
        <v>219.10177471930461</v>
      </c>
      <c r="H16" s="109">
        <v>209.21793258724585</v>
      </c>
      <c r="I16" s="98"/>
    </row>
    <row r="17" spans="1:9" ht="15.6" customHeight="1">
      <c r="A17" s="102"/>
      <c r="B17" s="135" t="s">
        <v>228</v>
      </c>
      <c r="C17" s="130">
        <v>176.7</v>
      </c>
      <c r="D17" s="129">
        <v>245.005</v>
      </c>
      <c r="E17" s="129">
        <v>308.77999999999997</v>
      </c>
      <c r="F17" s="99">
        <v>37.526281139167921</v>
      </c>
      <c r="G17" s="99">
        <v>38.684592793760068</v>
      </c>
      <c r="H17" s="99">
        <v>37.297225476814546</v>
      </c>
      <c r="I17" s="98"/>
    </row>
    <row r="18" spans="1:9" ht="15.6" customHeight="1">
      <c r="A18" s="102"/>
      <c r="B18" s="135" t="s">
        <v>222</v>
      </c>
      <c r="C18" s="129">
        <v>147.33999999999997</v>
      </c>
      <c r="D18" s="129">
        <v>167.04</v>
      </c>
      <c r="E18" s="129">
        <v>184.91</v>
      </c>
      <c r="F18" s="99">
        <v>76.286631459045239</v>
      </c>
      <c r="G18" s="99">
        <v>82.509261546060742</v>
      </c>
      <c r="H18" s="99">
        <v>71.495959478792088</v>
      </c>
      <c r="I18" s="98"/>
    </row>
    <row r="19" spans="1:9" ht="15.6" customHeight="1">
      <c r="A19" s="102"/>
      <c r="B19" s="135" t="s">
        <v>223</v>
      </c>
      <c r="C19" s="130">
        <v>55.679999999999993</v>
      </c>
      <c r="D19" s="130">
        <v>79.09</v>
      </c>
      <c r="E19" s="130">
        <v>112.57</v>
      </c>
      <c r="F19" s="109">
        <v>101.19956379498363</v>
      </c>
      <c r="G19" s="109">
        <v>134.69005449591282</v>
      </c>
      <c r="H19" s="109">
        <v>115.24365274365273</v>
      </c>
      <c r="I19" s="98"/>
    </row>
    <row r="20" spans="1:9" ht="15.6" customHeight="1">
      <c r="A20" s="102"/>
      <c r="B20" s="135" t="s">
        <v>220</v>
      </c>
      <c r="C20" s="127">
        <v>27.880000000000003</v>
      </c>
      <c r="D20" s="127">
        <v>41.01</v>
      </c>
      <c r="E20" s="127">
        <v>45.57</v>
      </c>
      <c r="F20" s="93">
        <v>45.204408889119499</v>
      </c>
      <c r="G20" s="93">
        <v>57.956472583380439</v>
      </c>
      <c r="H20" s="93">
        <v>49.393019726858874</v>
      </c>
      <c r="I20" s="98"/>
    </row>
    <row r="21" spans="1:9" ht="15.6" customHeight="1">
      <c r="A21" s="102"/>
      <c r="B21" s="108" t="s">
        <v>219</v>
      </c>
      <c r="C21" s="134">
        <v>94325.260999999999</v>
      </c>
      <c r="D21" s="133">
        <v>116509.268</v>
      </c>
      <c r="E21" s="133">
        <v>145240.23900000006</v>
      </c>
      <c r="F21" s="105">
        <v>108.73852033642184</v>
      </c>
      <c r="G21" s="105">
        <v>137.47505689923162</v>
      </c>
      <c r="H21" s="105">
        <v>115.07892914732174</v>
      </c>
      <c r="I21" s="98"/>
    </row>
    <row r="22" spans="1:9" ht="15.6" customHeight="1">
      <c r="A22" s="102"/>
      <c r="B22" s="131" t="s">
        <v>218</v>
      </c>
      <c r="C22" s="130">
        <v>61419.822999999997</v>
      </c>
      <c r="D22" s="129">
        <v>76794.888999999996</v>
      </c>
      <c r="E22" s="129">
        <v>97125.309000000008</v>
      </c>
      <c r="F22" s="99">
        <v>104.2120752043467</v>
      </c>
      <c r="G22" s="99">
        <v>137.14000206330863</v>
      </c>
      <c r="H22" s="99">
        <v>116.7425229221186</v>
      </c>
      <c r="I22" s="98"/>
    </row>
    <row r="23" spans="1:9" ht="15.6" customHeight="1">
      <c r="A23" s="102"/>
      <c r="B23" s="131" t="s">
        <v>217</v>
      </c>
      <c r="C23" s="130">
        <v>28253.798999999999</v>
      </c>
      <c r="D23" s="129">
        <v>34150.307000000001</v>
      </c>
      <c r="E23" s="129">
        <v>41150.044999999998</v>
      </c>
      <c r="F23" s="99">
        <v>119.89267632324302</v>
      </c>
      <c r="G23" s="99">
        <v>143.08206128658654</v>
      </c>
      <c r="H23" s="99">
        <v>112.61052769358719</v>
      </c>
      <c r="I23" s="98"/>
    </row>
    <row r="24" spans="1:9" ht="15.6" customHeight="1">
      <c r="A24" s="102"/>
      <c r="B24" s="131" t="s">
        <v>216</v>
      </c>
      <c r="C24" s="130">
        <v>4651.6390000000001</v>
      </c>
      <c r="D24" s="129">
        <v>5564.0720000000001</v>
      </c>
      <c r="E24" s="129">
        <v>6964.8849999999984</v>
      </c>
      <c r="F24" s="99">
        <v>109.6623777459568</v>
      </c>
      <c r="G24" s="99">
        <v>113.91723418103395</v>
      </c>
      <c r="H24" s="99">
        <v>107.62978759571322</v>
      </c>
      <c r="I24" s="98"/>
    </row>
    <row r="25" spans="1:9" ht="15.6" customHeight="1">
      <c r="B25" s="97" t="s">
        <v>215</v>
      </c>
      <c r="C25" s="93"/>
      <c r="D25" s="93"/>
      <c r="E25" s="93"/>
      <c r="F25" s="93"/>
      <c r="G25" s="93"/>
      <c r="H25" s="93"/>
      <c r="I25" s="98"/>
    </row>
    <row r="26" spans="1:9" ht="15.6" customHeight="1">
      <c r="A26" s="92"/>
      <c r="B26" s="598" t="s">
        <v>140</v>
      </c>
      <c r="C26" s="599">
        <v>11097.073</v>
      </c>
      <c r="D26" s="599">
        <v>12472.924000000001</v>
      </c>
      <c r="E26" s="599">
        <v>14217.250000000002</v>
      </c>
      <c r="F26" s="700">
        <v>99.48511390822685</v>
      </c>
      <c r="G26" s="700">
        <v>137.95417566375301</v>
      </c>
      <c r="H26" s="700">
        <v>95.692873345234688</v>
      </c>
      <c r="I26" s="98"/>
    </row>
    <row r="27" spans="1:9" ht="15.6" customHeight="1">
      <c r="A27" s="92"/>
      <c r="B27" s="598" t="s">
        <v>189</v>
      </c>
      <c r="C27" s="599">
        <v>7114.0309999999999</v>
      </c>
      <c r="D27" s="599">
        <v>8825.5619999999999</v>
      </c>
      <c r="E27" s="599">
        <v>10291.416000000003</v>
      </c>
      <c r="F27" s="700">
        <v>96.864894349100439</v>
      </c>
      <c r="G27" s="700">
        <v>364.02386359605453</v>
      </c>
      <c r="H27" s="700">
        <v>144.28708084867264</v>
      </c>
      <c r="I27" s="98"/>
    </row>
    <row r="28" spans="1:9" ht="15.6" customHeight="1">
      <c r="A28" s="92"/>
      <c r="B28" s="598" t="s">
        <v>145</v>
      </c>
      <c r="C28" s="599">
        <v>3283.0909999999999</v>
      </c>
      <c r="D28" s="599">
        <v>5221.8239999999996</v>
      </c>
      <c r="E28" s="599">
        <v>7804.0820000000012</v>
      </c>
      <c r="F28" s="700">
        <v>127.67077485807083</v>
      </c>
      <c r="G28" s="700">
        <v>120.34977746525423</v>
      </c>
      <c r="H28" s="700">
        <v>105.38316790303337</v>
      </c>
      <c r="I28" s="98"/>
    </row>
    <row r="29" spans="1:9" ht="15.6" customHeight="1">
      <c r="A29" s="92"/>
      <c r="B29" s="598" t="s">
        <v>143</v>
      </c>
      <c r="C29" s="599">
        <v>4203.6819999999998</v>
      </c>
      <c r="D29" s="599">
        <v>4524.3159999999998</v>
      </c>
      <c r="E29" s="599">
        <v>4615.72</v>
      </c>
      <c r="F29" s="700">
        <v>86.59456361710852</v>
      </c>
      <c r="G29" s="700">
        <v>85.461701796893792</v>
      </c>
      <c r="H29" s="700">
        <v>92.981018111246755</v>
      </c>
    </row>
    <row r="30" spans="1:9" ht="15.6" customHeight="1">
      <c r="A30" s="92"/>
      <c r="B30" s="598" t="s">
        <v>159</v>
      </c>
      <c r="C30" s="599">
        <v>1757.501</v>
      </c>
      <c r="D30" s="599">
        <v>2706.7020000000002</v>
      </c>
      <c r="E30" s="599">
        <v>3814.6140000000005</v>
      </c>
      <c r="F30" s="700">
        <v>169.6698125958163</v>
      </c>
      <c r="G30" s="700">
        <v>176.14613343676362</v>
      </c>
      <c r="H30" s="700">
        <v>151.10907059112006</v>
      </c>
    </row>
    <row r="31" spans="1:9" ht="15.6" customHeight="1">
      <c r="A31" s="92"/>
      <c r="B31" s="598" t="s">
        <v>146</v>
      </c>
      <c r="C31" s="599">
        <v>1313.91</v>
      </c>
      <c r="D31" s="599">
        <v>1979.557</v>
      </c>
      <c r="E31" s="599">
        <v>3648.9600000000009</v>
      </c>
      <c r="F31" s="700">
        <v>127.19016328695834</v>
      </c>
      <c r="G31" s="700">
        <v>153.31723400283931</v>
      </c>
      <c r="H31" s="700">
        <v>213.72205519817689</v>
      </c>
    </row>
    <row r="32" spans="1:9" ht="15.6" customHeight="1">
      <c r="A32" s="92"/>
      <c r="B32" s="598" t="s">
        <v>174</v>
      </c>
      <c r="C32" s="599">
        <v>2445.4319999999998</v>
      </c>
      <c r="D32" s="599">
        <v>3385.8609999999999</v>
      </c>
      <c r="E32" s="599">
        <v>3578.6990000000005</v>
      </c>
      <c r="F32" s="700">
        <v>121.7225703464523</v>
      </c>
      <c r="G32" s="700">
        <v>136.13427910200758</v>
      </c>
      <c r="H32" s="700">
        <v>129.80904241909835</v>
      </c>
    </row>
    <row r="33" spans="1:8" ht="15.6" customHeight="1">
      <c r="A33" s="92"/>
      <c r="B33" s="598" t="s">
        <v>141</v>
      </c>
      <c r="C33" s="599">
        <v>1521.9280000000001</v>
      </c>
      <c r="D33" s="599">
        <v>2227.1239999999998</v>
      </c>
      <c r="E33" s="599">
        <v>3153.3500000000004</v>
      </c>
      <c r="F33" s="700">
        <v>109.2790330143125</v>
      </c>
      <c r="G33" s="700">
        <v>100.07139856259282</v>
      </c>
      <c r="H33" s="700">
        <v>109.73066946721981</v>
      </c>
    </row>
    <row r="34" spans="1:8" ht="15.6" customHeight="1">
      <c r="A34" s="92"/>
      <c r="B34" s="598" t="s">
        <v>166</v>
      </c>
      <c r="C34" s="599">
        <v>2212.643</v>
      </c>
      <c r="D34" s="599">
        <v>2365.0369999999998</v>
      </c>
      <c r="E34" s="599">
        <v>3138.65</v>
      </c>
      <c r="F34" s="700">
        <v>129.13462340941228</v>
      </c>
      <c r="G34" s="700">
        <v>129.59873789791394</v>
      </c>
      <c r="H34" s="700">
        <v>153.74754277759087</v>
      </c>
    </row>
    <row r="35" spans="1:8" ht="15.6" customHeight="1">
      <c r="A35" s="92"/>
      <c r="B35" s="598" t="s">
        <v>214</v>
      </c>
      <c r="C35" s="599">
        <v>1519.6220000000001</v>
      </c>
      <c r="D35" s="599">
        <v>2118.8539999999998</v>
      </c>
      <c r="E35" s="599">
        <v>3040.5179999999996</v>
      </c>
      <c r="F35" s="700">
        <v>132.5499890095704</v>
      </c>
      <c r="G35" s="700">
        <v>141.69571773926592</v>
      </c>
      <c r="H35" s="700">
        <v>179.83037314359737</v>
      </c>
    </row>
    <row r="36" spans="1:8" ht="15.6" customHeight="1">
      <c r="A36" s="92"/>
      <c r="B36" s="598" t="s">
        <v>198</v>
      </c>
      <c r="C36" s="599">
        <v>1002.776</v>
      </c>
      <c r="D36" s="599">
        <v>1643.0409999999999</v>
      </c>
      <c r="E36" s="599">
        <v>3012.5950000000003</v>
      </c>
      <c r="F36" s="700">
        <v>115.5929757258163</v>
      </c>
      <c r="G36" s="700">
        <v>219.44196619369177</v>
      </c>
      <c r="H36" s="700">
        <v>143.58496887938625</v>
      </c>
    </row>
    <row r="37" spans="1:8" ht="15.6" customHeight="1">
      <c r="A37" s="92"/>
      <c r="B37" s="598" t="s">
        <v>157</v>
      </c>
      <c r="C37" s="599">
        <v>1925.15</v>
      </c>
      <c r="D37" s="599">
        <v>2971.75</v>
      </c>
      <c r="E37" s="599">
        <v>2962.3389999999999</v>
      </c>
      <c r="F37" s="700">
        <v>154.38994658925048</v>
      </c>
      <c r="G37" s="700">
        <v>167.96570317533886</v>
      </c>
      <c r="H37" s="700">
        <v>192.00745385899248</v>
      </c>
    </row>
    <row r="38" spans="1:8" ht="15.6" customHeight="1">
      <c r="A38" s="92"/>
      <c r="B38" s="598" t="s">
        <v>187</v>
      </c>
      <c r="C38" s="599">
        <v>1859.5740000000001</v>
      </c>
      <c r="D38" s="599">
        <v>2831.0340000000001</v>
      </c>
      <c r="E38" s="599">
        <v>2947.2849999999994</v>
      </c>
      <c r="F38" s="700">
        <v>125.29327701480348</v>
      </c>
      <c r="G38" s="700">
        <v>260.68020972028091</v>
      </c>
      <c r="H38" s="700">
        <v>88.721480623440669</v>
      </c>
    </row>
    <row r="39" spans="1:8" ht="15.6" customHeight="1">
      <c r="A39" s="92"/>
      <c r="B39" s="598" t="s">
        <v>184</v>
      </c>
      <c r="C39" s="599">
        <v>1300.4929999999999</v>
      </c>
      <c r="D39" s="599">
        <v>1794.444</v>
      </c>
      <c r="E39" s="599">
        <v>2853.8909999999992</v>
      </c>
      <c r="F39" s="700">
        <v>125.14824445081709</v>
      </c>
      <c r="G39" s="700">
        <v>133.02090298400142</v>
      </c>
      <c r="H39" s="700">
        <v>159.01160539322882</v>
      </c>
    </row>
    <row r="40" spans="1:8" ht="15.6" customHeight="1">
      <c r="A40" s="92"/>
      <c r="B40" s="598" t="s">
        <v>186</v>
      </c>
      <c r="C40" s="599">
        <v>2370.364</v>
      </c>
      <c r="D40" s="599">
        <v>2550.5169999999998</v>
      </c>
      <c r="E40" s="599">
        <v>2781.6880000000001</v>
      </c>
      <c r="F40" s="700">
        <v>86.638169400954339</v>
      </c>
      <c r="G40" s="700">
        <v>136.09231698493363</v>
      </c>
      <c r="H40" s="700">
        <v>65.172925601517278</v>
      </c>
    </row>
    <row r="41" spans="1:8" ht="15.6" customHeight="1">
      <c r="A41" s="92"/>
      <c r="B41" s="598" t="s">
        <v>188</v>
      </c>
      <c r="C41" s="599">
        <v>2117.712</v>
      </c>
      <c r="D41" s="599">
        <v>2269.5720000000001</v>
      </c>
      <c r="E41" s="599">
        <v>2697.1450000000004</v>
      </c>
      <c r="F41" s="700">
        <v>89.204005037889488</v>
      </c>
      <c r="G41" s="700">
        <v>108.45563972939279</v>
      </c>
      <c r="H41" s="700">
        <v>115.94340271508771</v>
      </c>
    </row>
    <row r="42" spans="1:8" ht="15.6" customHeight="1">
      <c r="A42" s="92"/>
      <c r="B42" s="598" t="s">
        <v>165</v>
      </c>
      <c r="C42" s="599">
        <v>2773.2570000000001</v>
      </c>
      <c r="D42" s="599">
        <v>2479.3980000000001</v>
      </c>
      <c r="E42" s="599">
        <v>2648.7029999999986</v>
      </c>
      <c r="F42" s="700">
        <v>100.88441201988401</v>
      </c>
      <c r="G42" s="700">
        <v>92.156643375357802</v>
      </c>
      <c r="H42" s="700">
        <v>92.585835889720656</v>
      </c>
    </row>
    <row r="43" spans="1:8" ht="15.6" customHeight="1">
      <c r="A43" s="92"/>
      <c r="B43" s="598" t="s">
        <v>167</v>
      </c>
      <c r="C43" s="599">
        <v>1297.9749999999999</v>
      </c>
      <c r="D43" s="599">
        <v>1892.077</v>
      </c>
      <c r="E43" s="599">
        <v>2601.204999999999</v>
      </c>
      <c r="F43" s="700">
        <v>100.95622475559647</v>
      </c>
      <c r="G43" s="700">
        <v>110.62629945531042</v>
      </c>
      <c r="H43" s="700">
        <v>96.863197939110165</v>
      </c>
    </row>
    <row r="44" spans="1:8" ht="15.6" customHeight="1">
      <c r="A44" s="92"/>
      <c r="B44" s="598" t="s">
        <v>190</v>
      </c>
      <c r="C44" s="599">
        <v>1572.5329999999999</v>
      </c>
      <c r="D44" s="599">
        <v>2214.1750000000002</v>
      </c>
      <c r="E44" s="599">
        <v>2521.9170000000004</v>
      </c>
      <c r="F44" s="700">
        <v>119.55271118571753</v>
      </c>
      <c r="G44" s="700">
        <v>221.0108400543001</v>
      </c>
      <c r="H44" s="700">
        <v>124.22440927428293</v>
      </c>
    </row>
    <row r="45" spans="1:8" ht="15.6" customHeight="1">
      <c r="A45" s="92"/>
      <c r="B45" s="598" t="s">
        <v>142</v>
      </c>
      <c r="C45" s="599">
        <v>1371.7850000000001</v>
      </c>
      <c r="D45" s="599">
        <v>1564.979</v>
      </c>
      <c r="E45" s="599">
        <v>2249.3010000000004</v>
      </c>
      <c r="F45" s="700">
        <v>117.65202818602228</v>
      </c>
      <c r="G45" s="700">
        <v>108.92046194031357</v>
      </c>
      <c r="H45" s="700">
        <v>128.76790358526827</v>
      </c>
    </row>
    <row r="46" spans="1:8" ht="15.6" customHeight="1">
      <c r="A46" s="92"/>
      <c r="B46" s="598" t="s">
        <v>149</v>
      </c>
      <c r="C46" s="599">
        <v>1172.866</v>
      </c>
      <c r="D46" s="599">
        <v>1206.9459999999999</v>
      </c>
      <c r="E46" s="599">
        <v>2104.1450000000004</v>
      </c>
      <c r="F46" s="700">
        <v>89.405768664919506</v>
      </c>
      <c r="G46" s="700">
        <v>86.129221020180964</v>
      </c>
      <c r="H46" s="700">
        <v>110.75846422706026</v>
      </c>
    </row>
    <row r="47" spans="1:8" ht="15.6" customHeight="1">
      <c r="A47" s="92"/>
      <c r="B47" s="598" t="s">
        <v>183</v>
      </c>
      <c r="C47" s="599">
        <v>1562.21</v>
      </c>
      <c r="D47" s="599">
        <v>1878.4179999999999</v>
      </c>
      <c r="E47" s="599">
        <v>2095.7240000000011</v>
      </c>
      <c r="F47" s="700">
        <v>173.26912220263992</v>
      </c>
      <c r="G47" s="700">
        <v>155.3881979228278</v>
      </c>
      <c r="H47" s="700">
        <v>97.103920438433818</v>
      </c>
    </row>
    <row r="48" spans="1:8" ht="15.6" customHeight="1">
      <c r="A48" s="92"/>
    </row>
    <row r="49" spans="1:1" ht="15.6" customHeight="1">
      <c r="A49" s="92"/>
    </row>
    <row r="50" spans="1:1" ht="16.2" customHeight="1">
      <c r="A50" s="92"/>
    </row>
    <row r="51" spans="1:1" ht="16.2" customHeight="1">
      <c r="A51" s="92"/>
    </row>
    <row r="52" spans="1:1" ht="16.2" customHeight="1">
      <c r="A52" s="92"/>
    </row>
    <row r="53" spans="1:1" ht="16.2" customHeight="1">
      <c r="A53" s="92"/>
    </row>
    <row r="54" spans="1:1" ht="16.2" customHeight="1">
      <c r="A54" s="92"/>
    </row>
    <row r="55" spans="1:1" ht="16.2" customHeight="1">
      <c r="A55" s="92"/>
    </row>
    <row r="56" spans="1:1" ht="16.2" customHeight="1">
      <c r="A56" s="92"/>
    </row>
    <row r="57" spans="1:1" ht="16.2" customHeight="1">
      <c r="A57" s="92"/>
    </row>
    <row r="58" spans="1:1" ht="16.2" customHeight="1">
      <c r="A58" s="92"/>
    </row>
    <row r="59" spans="1:1" ht="16.2" customHeight="1">
      <c r="A59" s="92"/>
    </row>
    <row r="60" spans="1:1" ht="16.2" customHeight="1">
      <c r="A60" s="92"/>
    </row>
    <row r="61" spans="1:1" ht="16.2" customHeight="1">
      <c r="A61" s="594"/>
    </row>
    <row r="62" spans="1:1" ht="16.2" customHeight="1">
      <c r="A62" s="594"/>
    </row>
    <row r="63" spans="1:1" ht="16.2" customHeight="1">
      <c r="A63" s="594"/>
    </row>
    <row r="64" spans="1:1" ht="16.2" customHeight="1">
      <c r="A64" s="594"/>
    </row>
    <row r="65" spans="1:6" ht="16.2" customHeight="1">
      <c r="A65" s="594"/>
    </row>
    <row r="66" spans="1:6" ht="16.2" customHeight="1">
      <c r="A66" s="594"/>
    </row>
    <row r="67" spans="1:6" ht="16.2" customHeight="1">
      <c r="A67" s="594"/>
    </row>
    <row r="68" spans="1:6" ht="16.2" customHeight="1">
      <c r="A68" s="594"/>
    </row>
    <row r="69" spans="1:6" ht="16.2" customHeight="1">
      <c r="A69" s="594"/>
    </row>
    <row r="70" spans="1:6" ht="16.2" customHeight="1">
      <c r="A70" s="125"/>
      <c r="B70" s="125"/>
      <c r="C70" s="125"/>
      <c r="D70" s="125"/>
      <c r="E70" s="125"/>
      <c r="F70" s="125"/>
    </row>
    <row r="71" spans="1:6">
      <c r="A71" s="125"/>
      <c r="B71" s="125"/>
      <c r="C71" s="125"/>
      <c r="D71" s="125"/>
      <c r="E71" s="125"/>
      <c r="F71" s="125"/>
    </row>
    <row r="72" spans="1:6">
      <c r="A72" s="125"/>
      <c r="B72" s="125"/>
      <c r="C72" s="125"/>
      <c r="D72" s="125"/>
      <c r="E72" s="125"/>
      <c r="F72" s="125"/>
    </row>
    <row r="73" spans="1:6">
      <c r="A73" s="125"/>
      <c r="B73" s="125"/>
      <c r="C73" s="125"/>
      <c r="D73" s="125"/>
      <c r="E73" s="125"/>
      <c r="F73" s="125"/>
    </row>
    <row r="74" spans="1:6">
      <c r="A74" s="125"/>
      <c r="B74" s="125"/>
      <c r="C74" s="125"/>
      <c r="D74" s="125"/>
      <c r="E74" s="125"/>
      <c r="F74" s="125"/>
    </row>
    <row r="75" spans="1:6">
      <c r="A75" s="125"/>
      <c r="B75" s="125"/>
      <c r="C75" s="125"/>
      <c r="D75" s="125"/>
      <c r="E75" s="125"/>
      <c r="F75" s="125"/>
    </row>
    <row r="76" spans="1:6">
      <c r="A76" s="125"/>
      <c r="B76" s="125"/>
      <c r="C76" s="125"/>
      <c r="D76" s="125"/>
      <c r="E76" s="125"/>
      <c r="F76" s="125"/>
    </row>
  </sheetData>
  <mergeCells count="1">
    <mergeCell ref="F4:H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I19" sqref="I19"/>
    </sheetView>
  </sheetViews>
  <sheetFormatPr defaultColWidth="10.33203125" defaultRowHeight="14.4"/>
  <cols>
    <col min="1" max="1" width="7" style="143" customWidth="1"/>
    <col min="2" max="2" width="37.33203125" style="143" customWidth="1"/>
    <col min="3" max="3" width="12.44140625" style="144" customWidth="1"/>
    <col min="4" max="4" width="16.33203125" style="144" customWidth="1"/>
    <col min="5" max="5" width="14.33203125" style="143" customWidth="1"/>
    <col min="6" max="16384" width="10.33203125" style="143"/>
  </cols>
  <sheetData>
    <row r="1" spans="1:6" ht="20.100000000000001" customHeight="1">
      <c r="A1" s="976" t="s">
        <v>770</v>
      </c>
      <c r="B1" s="977"/>
      <c r="C1" s="978"/>
      <c r="D1" s="978"/>
      <c r="E1" s="978"/>
      <c r="F1" s="601"/>
    </row>
    <row r="2" spans="1:6" ht="15" customHeight="1">
      <c r="A2" s="979"/>
      <c r="B2" s="979"/>
      <c r="C2" s="978"/>
      <c r="D2" s="978"/>
      <c r="E2" s="978"/>
      <c r="F2" s="601"/>
    </row>
    <row r="3" spans="1:6" ht="15" customHeight="1">
      <c r="A3" s="980"/>
      <c r="B3" s="980"/>
      <c r="C3" s="981"/>
      <c r="D3" s="981"/>
      <c r="E3" s="982" t="s">
        <v>355</v>
      </c>
      <c r="F3" s="601"/>
    </row>
    <row r="4" spans="1:6" ht="16.2" customHeight="1">
      <c r="A4" s="983"/>
      <c r="B4" s="984"/>
      <c r="C4" s="985" t="s">
        <v>741</v>
      </c>
      <c r="D4" s="985" t="s">
        <v>251</v>
      </c>
      <c r="E4" s="985" t="s">
        <v>251</v>
      </c>
      <c r="F4" s="601"/>
    </row>
    <row r="5" spans="1:6" ht="16.2" customHeight="1">
      <c r="A5" s="980"/>
      <c r="B5" s="986"/>
      <c r="C5" s="987" t="s">
        <v>557</v>
      </c>
      <c r="D5" s="987" t="s">
        <v>250</v>
      </c>
      <c r="E5" s="987" t="s">
        <v>249</v>
      </c>
      <c r="F5" s="601"/>
    </row>
    <row r="6" spans="1:6" ht="10.95" customHeight="1">
      <c r="A6" s="980"/>
      <c r="B6" s="980"/>
      <c r="C6" s="981"/>
      <c r="D6" s="981"/>
      <c r="E6" s="981"/>
      <c r="F6" s="601"/>
    </row>
    <row r="7" spans="1:6" ht="17.7" customHeight="1">
      <c r="A7" s="988" t="s">
        <v>211</v>
      </c>
      <c r="B7" s="146"/>
      <c r="C7" s="989">
        <v>2036</v>
      </c>
      <c r="D7" s="990">
        <v>12446.218701750004</v>
      </c>
      <c r="E7" s="990">
        <v>10117.813094850862</v>
      </c>
      <c r="F7" s="601"/>
    </row>
    <row r="8" spans="1:6" ht="16.5" customHeight="1">
      <c r="A8" s="988" t="s">
        <v>248</v>
      </c>
      <c r="B8" s="980"/>
      <c r="C8" s="991"/>
      <c r="D8" s="992"/>
      <c r="E8" s="993"/>
      <c r="F8" s="601"/>
    </row>
    <row r="9" spans="1:6" ht="15.45" customHeight="1">
      <c r="A9" s="988"/>
      <c r="B9" s="148" t="s">
        <v>143</v>
      </c>
      <c r="C9" s="994">
        <v>9</v>
      </c>
      <c r="D9" s="995">
        <v>2181.1699149999999</v>
      </c>
      <c r="E9" s="995">
        <v>0</v>
      </c>
      <c r="F9" s="602"/>
    </row>
    <row r="10" spans="1:6" ht="15.45" customHeight="1">
      <c r="A10" s="988"/>
      <c r="B10" s="148" t="s">
        <v>186</v>
      </c>
      <c r="C10" s="994">
        <v>68</v>
      </c>
      <c r="D10" s="995">
        <v>1909.081449</v>
      </c>
      <c r="E10" s="995">
        <v>37.106929999999998</v>
      </c>
      <c r="F10" s="602"/>
    </row>
    <row r="11" spans="1:6" ht="15.45" customHeight="1">
      <c r="A11" s="988"/>
      <c r="B11" s="148" t="s">
        <v>145</v>
      </c>
      <c r="C11" s="994">
        <v>91</v>
      </c>
      <c r="D11" s="995">
        <v>1139.0042105</v>
      </c>
      <c r="E11" s="995">
        <v>792.73843621875005</v>
      </c>
      <c r="F11" s="601"/>
    </row>
    <row r="12" spans="1:6" ht="15.45" customHeight="1">
      <c r="A12" s="988"/>
      <c r="B12" s="148" t="s">
        <v>189</v>
      </c>
      <c r="C12" s="994">
        <v>893</v>
      </c>
      <c r="D12" s="995">
        <v>601.07350723000002</v>
      </c>
      <c r="E12" s="995">
        <v>1600.7169918457032</v>
      </c>
      <c r="F12" s="601"/>
    </row>
    <row r="13" spans="1:6" ht="15.45" customHeight="1">
      <c r="A13" s="988"/>
      <c r="B13" s="148" t="s">
        <v>185</v>
      </c>
      <c r="C13" s="994">
        <v>18</v>
      </c>
      <c r="D13" s="995">
        <v>537.80097499999999</v>
      </c>
      <c r="E13" s="995">
        <v>155.03333268750001</v>
      </c>
      <c r="F13" s="602"/>
    </row>
    <row r="14" spans="1:6" ht="15.45" customHeight="1">
      <c r="A14" s="988"/>
      <c r="B14" s="148" t="s">
        <v>142</v>
      </c>
      <c r="C14" s="994">
        <v>147</v>
      </c>
      <c r="D14" s="995">
        <v>503.08780029000002</v>
      </c>
      <c r="E14" s="995">
        <v>1685.6250685375062</v>
      </c>
      <c r="F14" s="602"/>
    </row>
    <row r="15" spans="1:6" ht="15.45" customHeight="1">
      <c r="A15" s="988"/>
      <c r="B15" s="148" t="s">
        <v>166</v>
      </c>
      <c r="C15" s="994">
        <v>19</v>
      </c>
      <c r="D15" s="995">
        <v>490.50514099999998</v>
      </c>
      <c r="E15" s="995">
        <v>400</v>
      </c>
      <c r="F15" s="601"/>
    </row>
    <row r="16" spans="1:6" ht="15.45" customHeight="1">
      <c r="A16" s="988"/>
      <c r="B16" s="148" t="s">
        <v>187</v>
      </c>
      <c r="C16" s="994">
        <v>51</v>
      </c>
      <c r="D16" s="995">
        <v>485.188061</v>
      </c>
      <c r="E16" s="995">
        <v>593.53859133374999</v>
      </c>
      <c r="F16" s="601"/>
    </row>
    <row r="17" spans="1:9" ht="15.45" customHeight="1">
      <c r="A17" s="988"/>
      <c r="B17" s="148" t="s">
        <v>190</v>
      </c>
      <c r="C17" s="994">
        <v>61</v>
      </c>
      <c r="D17" s="995">
        <v>468.88969850000001</v>
      </c>
      <c r="E17" s="995">
        <v>315.14766142578122</v>
      </c>
      <c r="F17" s="601"/>
    </row>
    <row r="18" spans="1:9" ht="15.45" customHeight="1">
      <c r="A18" s="988"/>
      <c r="B18" s="148" t="s">
        <v>159</v>
      </c>
      <c r="C18" s="994">
        <v>36</v>
      </c>
      <c r="D18" s="995">
        <v>438.96041700000001</v>
      </c>
      <c r="E18" s="995">
        <v>678.16328099999998</v>
      </c>
      <c r="F18" s="601"/>
    </row>
    <row r="19" spans="1:9" ht="15.45" customHeight="1">
      <c r="A19" s="988"/>
      <c r="B19" s="148" t="s">
        <v>160</v>
      </c>
      <c r="C19" s="994">
        <v>8</v>
      </c>
      <c r="D19" s="995">
        <v>406.87009699999999</v>
      </c>
      <c r="E19" s="995">
        <v>288.58700700000003</v>
      </c>
      <c r="F19" s="601"/>
    </row>
    <row r="20" spans="1:9" ht="15.45" customHeight="1">
      <c r="A20" s="988"/>
      <c r="B20" s="148" t="s">
        <v>157</v>
      </c>
      <c r="C20" s="994">
        <v>5</v>
      </c>
      <c r="D20" s="995">
        <v>323</v>
      </c>
      <c r="E20" s="995">
        <v>1212.1587360000001</v>
      </c>
      <c r="F20" s="601"/>
    </row>
    <row r="21" spans="1:9" ht="15.45" customHeight="1">
      <c r="A21" s="988"/>
      <c r="B21" s="148" t="s">
        <v>146</v>
      </c>
      <c r="C21" s="994">
        <v>21</v>
      </c>
      <c r="D21" s="995">
        <v>316.76547399999998</v>
      </c>
      <c r="E21" s="995">
        <v>387.34681565624999</v>
      </c>
      <c r="F21" s="601"/>
      <c r="G21" s="152"/>
    </row>
    <row r="22" spans="1:9" ht="15.45" customHeight="1">
      <c r="A22" s="988"/>
      <c r="B22" s="148" t="s">
        <v>188</v>
      </c>
      <c r="C22" s="994">
        <v>17</v>
      </c>
      <c r="D22" s="995">
        <v>282.13172500000002</v>
      </c>
      <c r="E22" s="995">
        <v>50.223269837890626</v>
      </c>
      <c r="F22" s="601"/>
      <c r="G22" s="152"/>
    </row>
    <row r="23" spans="1:9" ht="15.45" customHeight="1">
      <c r="A23" s="988"/>
      <c r="B23" s="148" t="s">
        <v>167</v>
      </c>
      <c r="C23" s="994">
        <v>1</v>
      </c>
      <c r="D23" s="995">
        <v>275</v>
      </c>
      <c r="E23" s="995">
        <v>0</v>
      </c>
      <c r="F23" s="601"/>
      <c r="G23" s="152"/>
    </row>
    <row r="24" spans="1:9" ht="15.45" customHeight="1">
      <c r="A24" s="988"/>
      <c r="B24" s="148" t="s">
        <v>140</v>
      </c>
      <c r="C24" s="994">
        <v>365</v>
      </c>
      <c r="D24" s="995">
        <v>233.27274274000001</v>
      </c>
      <c r="E24" s="995">
        <v>842.53101072882816</v>
      </c>
      <c r="F24" s="601"/>
      <c r="G24" s="152"/>
    </row>
    <row r="25" spans="1:9" ht="15.45" customHeight="1">
      <c r="A25" s="988"/>
      <c r="B25" s="148" t="s">
        <v>141</v>
      </c>
      <c r="C25" s="994">
        <v>28</v>
      </c>
      <c r="D25" s="995">
        <v>225.47303500000001</v>
      </c>
      <c r="E25" s="995">
        <v>18.444907000000001</v>
      </c>
      <c r="F25" s="601"/>
      <c r="G25" s="152"/>
    </row>
    <row r="26" spans="1:9" ht="15.45" customHeight="1">
      <c r="A26" s="988"/>
      <c r="B26" s="148" t="s">
        <v>214</v>
      </c>
      <c r="C26" s="994">
        <v>8</v>
      </c>
      <c r="D26" s="995">
        <v>219.819749</v>
      </c>
      <c r="E26" s="995">
        <v>86.292689999999993</v>
      </c>
      <c r="F26" s="601"/>
      <c r="G26" s="152"/>
    </row>
    <row r="27" spans="1:9" ht="15.45" customHeight="1">
      <c r="A27" s="988"/>
      <c r="B27" s="148" t="s">
        <v>742</v>
      </c>
      <c r="C27" s="994">
        <v>6</v>
      </c>
      <c r="D27" s="995">
        <v>197.31041099999999</v>
      </c>
      <c r="E27" s="995">
        <v>2.1363E-2</v>
      </c>
      <c r="F27" s="601"/>
      <c r="G27" s="152"/>
    </row>
    <row r="28" spans="1:9" ht="15.45" customHeight="1">
      <c r="A28" s="988"/>
      <c r="B28" s="148" t="s">
        <v>148</v>
      </c>
      <c r="C28" s="996">
        <v>19</v>
      </c>
      <c r="D28" s="995">
        <v>176.86115599999999</v>
      </c>
      <c r="E28" s="995">
        <v>350.59159262499998</v>
      </c>
      <c r="F28" s="603"/>
      <c r="H28" s="146"/>
    </row>
    <row r="29" spans="1:9" ht="15.45" customHeight="1">
      <c r="A29" s="988" t="s">
        <v>247</v>
      </c>
      <c r="B29" s="997"/>
      <c r="C29" s="998"/>
      <c r="D29" s="999"/>
      <c r="E29" s="999"/>
      <c r="F29" s="603"/>
    </row>
    <row r="30" spans="1:9" ht="15.45" customHeight="1">
      <c r="A30" s="988"/>
      <c r="B30" s="148" t="s">
        <v>242</v>
      </c>
      <c r="C30" s="994">
        <v>203</v>
      </c>
      <c r="D30" s="995">
        <v>3388.3855460400005</v>
      </c>
      <c r="E30" s="995">
        <v>1170.1417522214845</v>
      </c>
      <c r="F30" s="604"/>
      <c r="H30" s="151"/>
      <c r="I30" s="151"/>
    </row>
    <row r="31" spans="1:9" ht="15.45" customHeight="1">
      <c r="A31" s="988"/>
      <c r="B31" s="148" t="s">
        <v>243</v>
      </c>
      <c r="C31" s="994">
        <v>280</v>
      </c>
      <c r="D31" s="995">
        <v>2120.23398228</v>
      </c>
      <c r="E31" s="995">
        <v>2500.7063320956249</v>
      </c>
      <c r="F31" s="604"/>
      <c r="H31" s="151"/>
      <c r="I31" s="151"/>
    </row>
    <row r="32" spans="1:9" ht="15.45" customHeight="1">
      <c r="A32" s="988"/>
      <c r="B32" s="148" t="s">
        <v>623</v>
      </c>
      <c r="C32" s="994">
        <v>283</v>
      </c>
      <c r="D32" s="995">
        <v>1356.5274682899999</v>
      </c>
      <c r="E32" s="995">
        <v>1002.8310853093719</v>
      </c>
      <c r="F32" s="604"/>
    </row>
    <row r="33" spans="1:9" ht="15.45" customHeight="1">
      <c r="A33" s="988"/>
      <c r="B33" s="148" t="s">
        <v>384</v>
      </c>
      <c r="C33" s="994">
        <v>8</v>
      </c>
      <c r="D33" s="995">
        <v>1320.5249710000001</v>
      </c>
      <c r="E33" s="995">
        <v>-1.44</v>
      </c>
      <c r="F33" s="604"/>
    </row>
    <row r="34" spans="1:9" ht="15.45" customHeight="1">
      <c r="A34" s="988"/>
      <c r="B34" s="148" t="s">
        <v>246</v>
      </c>
      <c r="C34" s="994">
        <v>416</v>
      </c>
      <c r="D34" s="995">
        <v>1118.8538452100001</v>
      </c>
      <c r="E34" s="995">
        <v>2818.5683072796937</v>
      </c>
      <c r="F34" s="604"/>
    </row>
    <row r="35" spans="1:9" ht="15.45" customHeight="1">
      <c r="A35" s="988"/>
      <c r="B35" s="148" t="s">
        <v>743</v>
      </c>
      <c r="C35" s="994">
        <v>134</v>
      </c>
      <c r="D35" s="995">
        <v>1101.2169945000001</v>
      </c>
      <c r="E35" s="995">
        <v>958.54407140625005</v>
      </c>
      <c r="F35" s="604"/>
      <c r="G35" s="150"/>
      <c r="H35" s="151"/>
      <c r="I35" s="151"/>
    </row>
    <row r="36" spans="1:9" ht="15.45" customHeight="1">
      <c r="A36" s="988"/>
      <c r="B36" s="148" t="s">
        <v>238</v>
      </c>
      <c r="C36" s="994">
        <v>91</v>
      </c>
      <c r="D36" s="995">
        <v>531.56407372000001</v>
      </c>
      <c r="E36" s="995">
        <v>48.106400007187503</v>
      </c>
      <c r="F36" s="604"/>
    </row>
    <row r="37" spans="1:9" ht="15.45" customHeight="1">
      <c r="A37" s="988"/>
      <c r="B37" s="148" t="s">
        <v>241</v>
      </c>
      <c r="C37" s="994">
        <v>86</v>
      </c>
      <c r="D37" s="995">
        <v>512.79696087000002</v>
      </c>
      <c r="E37" s="995">
        <v>648.31427576953126</v>
      </c>
      <c r="F37" s="604"/>
    </row>
    <row r="38" spans="1:9" ht="15.45" customHeight="1">
      <c r="A38" s="988"/>
      <c r="B38" s="148" t="s">
        <v>624</v>
      </c>
      <c r="C38" s="994">
        <v>25</v>
      </c>
      <c r="D38" s="995">
        <v>192.72341</v>
      </c>
      <c r="E38" s="995">
        <v>216.339821</v>
      </c>
      <c r="F38" s="604"/>
    </row>
    <row r="39" spans="1:9" ht="15.45" customHeight="1">
      <c r="A39" s="988"/>
      <c r="B39" s="148" t="s">
        <v>744</v>
      </c>
      <c r="C39" s="994">
        <v>2</v>
      </c>
      <c r="D39" s="995">
        <v>180.27500000000001</v>
      </c>
      <c r="E39" s="995">
        <v>0</v>
      </c>
      <c r="F39" s="604"/>
    </row>
    <row r="40" spans="1:9" ht="15.45" customHeight="1">
      <c r="A40" s="988"/>
      <c r="B40" s="148" t="s">
        <v>240</v>
      </c>
      <c r="C40" s="994">
        <v>37</v>
      </c>
      <c r="D40" s="995">
        <v>110.05646689999999</v>
      </c>
      <c r="E40" s="995">
        <v>-72.616301000000007</v>
      </c>
      <c r="F40" s="604"/>
    </row>
    <row r="41" spans="1:9" ht="15.45" customHeight="1">
      <c r="A41" s="988"/>
      <c r="B41" s="148" t="s">
        <v>745</v>
      </c>
      <c r="C41" s="994">
        <v>20</v>
      </c>
      <c r="D41" s="995">
        <v>98.735073999999997</v>
      </c>
      <c r="E41" s="995">
        <v>197.04463475976561</v>
      </c>
      <c r="F41" s="604"/>
    </row>
    <row r="42" spans="1:9" ht="15.45" customHeight="1">
      <c r="A42" s="988"/>
      <c r="B42" s="148" t="s">
        <v>237</v>
      </c>
      <c r="C42" s="994">
        <v>53</v>
      </c>
      <c r="D42" s="995">
        <v>64.333475000000007</v>
      </c>
      <c r="E42" s="995">
        <v>29.112911</v>
      </c>
      <c r="F42" s="604"/>
    </row>
    <row r="43" spans="1:9" ht="15.45" customHeight="1">
      <c r="A43" s="988"/>
      <c r="B43" s="148" t="s">
        <v>388</v>
      </c>
      <c r="C43" s="994">
        <v>32</v>
      </c>
      <c r="D43" s="995">
        <v>58.472162099999998</v>
      </c>
      <c r="E43" s="995">
        <v>48.2668207890625</v>
      </c>
      <c r="F43" s="604"/>
    </row>
    <row r="44" spans="1:9" ht="15.45" customHeight="1">
      <c r="A44" s="988"/>
      <c r="B44" s="148" t="s">
        <v>746</v>
      </c>
      <c r="C44" s="994">
        <v>19</v>
      </c>
      <c r="D44" s="995">
        <v>55.885017659999995</v>
      </c>
      <c r="E44" s="995">
        <v>23.1328</v>
      </c>
      <c r="F44" s="604"/>
    </row>
    <row r="45" spans="1:9" ht="15.45" customHeight="1">
      <c r="A45" s="988"/>
      <c r="B45" s="148" t="s">
        <v>239</v>
      </c>
      <c r="C45" s="994">
        <v>31</v>
      </c>
      <c r="D45" s="995">
        <v>43.726771820000003</v>
      </c>
      <c r="E45" s="995">
        <v>41.554860249999997</v>
      </c>
      <c r="F45" s="604"/>
    </row>
    <row r="46" spans="1:9" ht="15.45" customHeight="1">
      <c r="A46" s="988"/>
      <c r="B46" s="148" t="s">
        <v>389</v>
      </c>
      <c r="C46" s="994">
        <v>26</v>
      </c>
      <c r="D46" s="995">
        <v>38.16337</v>
      </c>
      <c r="E46" s="995">
        <v>107.990043</v>
      </c>
      <c r="F46" s="604"/>
    </row>
    <row r="47" spans="1:9" ht="15.45" customHeight="1">
      <c r="A47" s="988"/>
      <c r="B47" s="148" t="s">
        <v>385</v>
      </c>
      <c r="C47" s="994">
        <v>6</v>
      </c>
      <c r="D47" s="995">
        <v>37.607999999999997</v>
      </c>
      <c r="E47" s="995">
        <v>2.9950000000000001</v>
      </c>
      <c r="F47" s="601"/>
    </row>
    <row r="48" spans="1:9" ht="16.2" customHeight="1">
      <c r="A48" s="988"/>
      <c r="B48" s="148"/>
      <c r="D48" s="995"/>
      <c r="E48" s="995"/>
      <c r="F48" s="601"/>
    </row>
    <row r="49" spans="1:6" ht="16.2" customHeight="1">
      <c r="A49" s="988"/>
      <c r="D49" s="995"/>
      <c r="E49" s="995"/>
      <c r="F49" s="601"/>
    </row>
    <row r="50" spans="1:6" ht="15.6">
      <c r="A50" s="988"/>
      <c r="D50" s="995"/>
      <c r="E50" s="995"/>
      <c r="F50" s="601"/>
    </row>
    <row r="51" spans="1:6" ht="15.6">
      <c r="A51" s="988"/>
      <c r="D51" s="995"/>
      <c r="E51" s="995"/>
      <c r="F51" s="601"/>
    </row>
    <row r="52" spans="1:6" ht="15.6">
      <c r="A52" s="988"/>
      <c r="D52" s="995"/>
      <c r="E52" s="995"/>
      <c r="F52" s="601"/>
    </row>
    <row r="53" spans="1:6" ht="18">
      <c r="A53" s="61"/>
      <c r="D53" s="995"/>
      <c r="E53" s="995"/>
      <c r="F53" s="601"/>
    </row>
    <row r="54" spans="1:6" ht="18">
      <c r="A54" s="61"/>
      <c r="D54" s="995"/>
      <c r="E54" s="995"/>
      <c r="F54" s="601"/>
    </row>
    <row r="55" spans="1:6" ht="18">
      <c r="A55" s="61"/>
      <c r="D55" s="995"/>
      <c r="E55" s="995"/>
      <c r="F55" s="601"/>
    </row>
    <row r="56" spans="1:6" ht="18">
      <c r="A56" s="61"/>
      <c r="D56" s="995"/>
      <c r="E56" s="995"/>
      <c r="F56" s="601"/>
    </row>
    <row r="57" spans="1:6" ht="18">
      <c r="A57" s="61"/>
      <c r="D57" s="995"/>
      <c r="E57" s="995"/>
      <c r="F57" s="601"/>
    </row>
    <row r="58" spans="1:6" ht="18">
      <c r="A58" s="61"/>
      <c r="D58" s="995"/>
      <c r="E58" s="995"/>
      <c r="F58" s="601"/>
    </row>
    <row r="59" spans="1:6" ht="18">
      <c r="A59" s="61"/>
      <c r="D59" s="995"/>
      <c r="E59" s="995"/>
      <c r="F59" s="601"/>
    </row>
    <row r="60" spans="1:6" ht="18">
      <c r="A60" s="61"/>
      <c r="D60" s="995"/>
      <c r="E60" s="995"/>
      <c r="F60" s="601"/>
    </row>
    <row r="61" spans="1:6" ht="18">
      <c r="A61" s="61"/>
      <c r="D61" s="995"/>
      <c r="E61" s="995"/>
      <c r="F61" s="601"/>
    </row>
    <row r="62" spans="1:6" ht="18">
      <c r="A62" s="61"/>
      <c r="D62" s="995"/>
      <c r="E62" s="995"/>
      <c r="F62" s="601"/>
    </row>
    <row r="63" spans="1:6" ht="18">
      <c r="A63" s="61"/>
      <c r="B63" s="61"/>
      <c r="C63" s="994"/>
      <c r="D63" s="995"/>
      <c r="E63" s="995"/>
      <c r="F63" s="601"/>
    </row>
    <row r="64" spans="1:6" ht="18">
      <c r="A64" s="61"/>
      <c r="B64" s="61"/>
      <c r="C64" s="994"/>
      <c r="D64" s="995"/>
      <c r="E64" s="995"/>
      <c r="F64" s="601"/>
    </row>
    <row r="65" spans="1:6" ht="15.6">
      <c r="A65" s="988"/>
      <c r="C65" s="145"/>
      <c r="D65" s="145"/>
      <c r="E65" s="991"/>
      <c r="F65" s="601"/>
    </row>
    <row r="66" spans="1:6" ht="15.6">
      <c r="A66" s="988"/>
      <c r="C66" s="1000"/>
      <c r="D66" s="1001"/>
      <c r="E66" s="991"/>
      <c r="F66" s="601"/>
    </row>
    <row r="67" spans="1:6" ht="15.6">
      <c r="A67" s="988"/>
      <c r="C67" s="1002"/>
      <c r="D67" s="1002"/>
      <c r="E67" s="991"/>
      <c r="F67" s="601"/>
    </row>
    <row r="68" spans="1:6" ht="15.6">
      <c r="A68" s="146"/>
      <c r="B68" s="146"/>
      <c r="C68" s="145"/>
      <c r="D68" s="145"/>
      <c r="E68" s="991"/>
      <c r="F68" s="601"/>
    </row>
    <row r="69" spans="1:6" ht="15.6">
      <c r="A69" s="146"/>
      <c r="B69" s="146"/>
      <c r="C69" s="145"/>
      <c r="D69" s="145"/>
      <c r="E69" s="991"/>
      <c r="F69" s="601"/>
    </row>
    <row r="70" spans="1:6" ht="15.6">
      <c r="A70" s="146"/>
      <c r="B70" s="146"/>
      <c r="C70" s="145"/>
      <c r="D70" s="145"/>
      <c r="E70" s="991"/>
      <c r="F70" s="601"/>
    </row>
    <row r="71" spans="1:6" ht="15.6">
      <c r="A71" s="146"/>
      <c r="B71" s="146"/>
      <c r="C71" s="145"/>
      <c r="D71" s="145"/>
      <c r="E71" s="991"/>
      <c r="F71" s="601"/>
    </row>
    <row r="72" spans="1:6" ht="15.6">
      <c r="A72" s="146"/>
      <c r="B72" s="146"/>
      <c r="C72" s="145"/>
      <c r="D72" s="145"/>
      <c r="F72" s="601"/>
    </row>
    <row r="73" spans="1:6" ht="15.6">
      <c r="A73" s="146"/>
      <c r="B73" s="146"/>
      <c r="C73" s="145"/>
      <c r="D73" s="145"/>
      <c r="F73" s="601"/>
    </row>
    <row r="74" spans="1:6" ht="15.6">
      <c r="A74" s="146"/>
      <c r="B74" s="146"/>
      <c r="C74" s="145"/>
      <c r="D74" s="145"/>
      <c r="F74" s="601"/>
    </row>
    <row r="75" spans="1:6" ht="15.6">
      <c r="A75" s="146"/>
      <c r="B75" s="146"/>
      <c r="C75" s="145"/>
      <c r="D75" s="145"/>
      <c r="F75" s="601"/>
    </row>
    <row r="76" spans="1:6" ht="15.6">
      <c r="A76" s="146"/>
      <c r="B76" s="146"/>
      <c r="C76" s="145"/>
      <c r="D76" s="145"/>
      <c r="F76" s="601"/>
    </row>
    <row r="77" spans="1:6" ht="15.6">
      <c r="A77" s="146"/>
      <c r="B77" s="146"/>
      <c r="C77" s="145"/>
      <c r="D77" s="145"/>
      <c r="F77" s="601"/>
    </row>
    <row r="78" spans="1:6" ht="15.6">
      <c r="A78" s="146"/>
      <c r="B78" s="146"/>
      <c r="C78" s="145"/>
      <c r="D78" s="145"/>
      <c r="F78" s="601"/>
    </row>
    <row r="79" spans="1:6">
      <c r="A79" s="146"/>
      <c r="B79" s="146"/>
      <c r="C79" s="145"/>
      <c r="D79" s="145"/>
    </row>
    <row r="80" spans="1:6">
      <c r="A80" s="146"/>
      <c r="B80" s="146"/>
      <c r="C80" s="145"/>
      <c r="D80" s="145"/>
    </row>
    <row r="81" spans="1:4">
      <c r="A81" s="146"/>
      <c r="B81" s="146"/>
      <c r="C81" s="145"/>
      <c r="D81" s="145"/>
    </row>
    <row r="82" spans="1:4">
      <c r="A82" s="146"/>
      <c r="B82" s="146"/>
      <c r="C82" s="145"/>
      <c r="D82" s="145"/>
    </row>
    <row r="83" spans="1:4">
      <c r="A83" s="146"/>
      <c r="B83" s="146"/>
      <c r="C83" s="145"/>
      <c r="D83" s="145"/>
    </row>
    <row r="84" spans="1:4">
      <c r="A84" s="146"/>
      <c r="B84" s="146"/>
      <c r="C84" s="145"/>
      <c r="D84" s="145"/>
    </row>
    <row r="85" spans="1:4">
      <c r="A85" s="146"/>
      <c r="B85" s="149"/>
      <c r="C85" s="145"/>
      <c r="D85" s="145"/>
    </row>
    <row r="86" spans="1:4">
      <c r="A86" s="146"/>
      <c r="B86" s="148"/>
      <c r="C86" s="145"/>
      <c r="D86" s="145"/>
    </row>
    <row r="87" spans="1:4">
      <c r="A87" s="146"/>
      <c r="B87" s="147"/>
      <c r="C87" s="145"/>
      <c r="D87" s="145"/>
    </row>
    <row r="88" spans="1:4">
      <c r="A88" s="146"/>
      <c r="B88" s="146"/>
      <c r="C88" s="145"/>
      <c r="D88" s="145"/>
    </row>
    <row r="89" spans="1:4">
      <c r="A89" s="146"/>
      <c r="B89" s="146"/>
      <c r="C89" s="145"/>
      <c r="D89" s="145"/>
    </row>
    <row r="90" spans="1:4">
      <c r="A90" s="146"/>
      <c r="B90" s="146"/>
      <c r="C90" s="145"/>
      <c r="D90" s="145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I19" sqref="I19"/>
    </sheetView>
  </sheetViews>
  <sheetFormatPr defaultColWidth="8" defaultRowHeight="13.2"/>
  <cols>
    <col min="1" max="1" width="24.33203125" style="167" customWidth="1"/>
    <col min="2" max="2" width="12.33203125" style="167" customWidth="1"/>
    <col min="3" max="3" width="9" style="167" customWidth="1"/>
    <col min="4" max="4" width="10.33203125" style="167" customWidth="1"/>
    <col min="5" max="5" width="7.44140625" style="167" customWidth="1"/>
    <col min="6" max="6" width="14" style="167" customWidth="1"/>
    <col min="7" max="7" width="9.6640625" style="167" customWidth="1"/>
    <col min="8" max="16384" width="8" style="167"/>
  </cols>
  <sheetData>
    <row r="1" spans="1:8" s="168" customFormat="1" ht="19.95" customHeight="1">
      <c r="A1" s="917" t="s">
        <v>592</v>
      </c>
      <c r="B1" s="917"/>
      <c r="C1" s="917"/>
      <c r="D1" s="917"/>
      <c r="E1" s="917"/>
      <c r="F1" s="917"/>
      <c r="G1" s="917"/>
      <c r="H1" s="167"/>
    </row>
    <row r="2" spans="1:8" ht="19.95" customHeight="1">
      <c r="A2" s="917" t="s">
        <v>727</v>
      </c>
      <c r="B2" s="917"/>
      <c r="C2" s="917"/>
      <c r="D2" s="917"/>
      <c r="E2" s="917"/>
      <c r="F2" s="917"/>
      <c r="G2" s="917"/>
    </row>
    <row r="3" spans="1:8" ht="19.95" customHeight="1">
      <c r="A3" s="917"/>
      <c r="B3" s="917"/>
      <c r="C3" s="917"/>
      <c r="D3" s="917"/>
      <c r="E3" s="917"/>
      <c r="F3" s="917"/>
      <c r="G3" s="917"/>
    </row>
    <row r="4" spans="1:8" ht="18" customHeight="1">
      <c r="A4" s="918"/>
      <c r="B4" s="919"/>
      <c r="C4" s="919"/>
      <c r="D4" s="919"/>
      <c r="E4" s="920"/>
      <c r="F4" s="920"/>
      <c r="G4" s="921" t="s">
        <v>234</v>
      </c>
      <c r="H4" s="168"/>
    </row>
    <row r="5" spans="1:8" ht="18" customHeight="1">
      <c r="A5" s="922"/>
      <c r="B5" s="755" t="s">
        <v>499</v>
      </c>
      <c r="C5" s="755" t="s">
        <v>56</v>
      </c>
      <c r="D5" s="1141" t="s">
        <v>56</v>
      </c>
      <c r="E5" s="1141"/>
      <c r="F5" s="923" t="s">
        <v>3</v>
      </c>
      <c r="G5" s="923" t="s">
        <v>693</v>
      </c>
      <c r="H5" s="168"/>
    </row>
    <row r="6" spans="1:8" ht="18" customHeight="1">
      <c r="A6" s="922"/>
      <c r="B6" s="924" t="s">
        <v>58</v>
      </c>
      <c r="C6" s="924" t="s">
        <v>59</v>
      </c>
      <c r="D6" s="1142" t="s">
        <v>692</v>
      </c>
      <c r="E6" s="1142"/>
      <c r="F6" s="925" t="s">
        <v>692</v>
      </c>
      <c r="G6" s="926" t="s">
        <v>4</v>
      </c>
      <c r="H6" s="168"/>
    </row>
    <row r="7" spans="1:8" ht="18" customHeight="1">
      <c r="A7" s="922"/>
      <c r="B7" s="924" t="s">
        <v>60</v>
      </c>
      <c r="C7" s="924" t="s">
        <v>60</v>
      </c>
      <c r="D7" s="924" t="s">
        <v>528</v>
      </c>
      <c r="E7" s="924" t="s">
        <v>728</v>
      </c>
      <c r="F7" s="926" t="s">
        <v>328</v>
      </c>
      <c r="G7" s="927" t="s">
        <v>60</v>
      </c>
      <c r="H7" s="168"/>
    </row>
    <row r="8" spans="1:8" ht="19.95" customHeight="1">
      <c r="A8" s="922"/>
      <c r="B8" s="592">
        <v>2022</v>
      </c>
      <c r="C8" s="592">
        <v>2022</v>
      </c>
      <c r="D8" s="592" t="s">
        <v>729</v>
      </c>
      <c r="E8" s="592" t="s">
        <v>730</v>
      </c>
      <c r="F8" s="943" t="s">
        <v>62</v>
      </c>
      <c r="G8" s="944" t="s">
        <v>682</v>
      </c>
      <c r="H8" s="168"/>
    </row>
    <row r="9" spans="1:8" ht="19.95" customHeight="1">
      <c r="A9" s="922"/>
      <c r="B9" s="928"/>
      <c r="C9" s="928"/>
      <c r="D9" s="922"/>
      <c r="E9" s="922"/>
      <c r="F9" s="922"/>
      <c r="G9" s="928"/>
      <c r="H9" s="170"/>
    </row>
    <row r="10" spans="1:8" ht="19.95" customHeight="1">
      <c r="A10" s="929" t="s">
        <v>211</v>
      </c>
      <c r="B10" s="930">
        <v>497623.79376402253</v>
      </c>
      <c r="C10" s="931">
        <v>515821.77257440018</v>
      </c>
      <c r="D10" s="931">
        <v>5679875.575965127</v>
      </c>
      <c r="E10" s="932">
        <f>SUM(E11:E14)</f>
        <v>100.00001241620961</v>
      </c>
      <c r="F10" s="933">
        <v>117.1257033338684</v>
      </c>
      <c r="G10" s="934">
        <v>119.83522090411742</v>
      </c>
      <c r="H10" s="170"/>
    </row>
    <row r="11" spans="1:8" ht="19.95" customHeight="1">
      <c r="A11" s="935" t="s">
        <v>292</v>
      </c>
      <c r="B11" s="936">
        <v>389495.74329981301</v>
      </c>
      <c r="C11" s="937">
        <v>404031.01476204582</v>
      </c>
      <c r="D11" s="937">
        <v>4475854.9120457899</v>
      </c>
      <c r="E11" s="938">
        <f>+D11/$D$10*100</f>
        <v>78.801988744009606</v>
      </c>
      <c r="F11" s="939">
        <v>112.75728291320601</v>
      </c>
      <c r="G11" s="940">
        <v>114.37746004382817</v>
      </c>
      <c r="H11" s="168"/>
    </row>
    <row r="12" spans="1:8" ht="19.95" customHeight="1">
      <c r="A12" s="935" t="s">
        <v>291</v>
      </c>
      <c r="B12" s="936">
        <v>46898.184433305556</v>
      </c>
      <c r="C12" s="937">
        <v>48850.62377790975</v>
      </c>
      <c r="D12" s="937">
        <v>578684</v>
      </c>
      <c r="E12" s="938">
        <f t="shared" ref="E12:E14" si="0">+D12/$D$10*100</f>
        <v>10.188321773257679</v>
      </c>
      <c r="F12" s="939">
        <v>133.35138618834173</v>
      </c>
      <c r="G12" s="940">
        <v>152.52967070154986</v>
      </c>
      <c r="H12" s="169"/>
    </row>
    <row r="13" spans="1:8" ht="19.95" customHeight="1">
      <c r="A13" s="935" t="s">
        <v>290</v>
      </c>
      <c r="B13" s="936">
        <v>2012.207250909426</v>
      </c>
      <c r="C13" s="937">
        <v>2049.7867598736511</v>
      </c>
      <c r="D13" s="937">
        <v>24510.128729044412</v>
      </c>
      <c r="E13" s="938">
        <f t="shared" si="0"/>
        <v>0.43152580371233995</v>
      </c>
      <c r="F13" s="939">
        <v>213.25420795657601</v>
      </c>
      <c r="G13" s="940">
        <v>371.49753801989266</v>
      </c>
      <c r="H13" s="168"/>
    </row>
    <row r="14" spans="1:8" ht="19.95" customHeight="1">
      <c r="A14" s="935" t="s">
        <v>289</v>
      </c>
      <c r="B14" s="936">
        <v>59217.658779994526</v>
      </c>
      <c r="C14" s="937">
        <v>60890.347274570966</v>
      </c>
      <c r="D14" s="937">
        <v>600827.24041554984</v>
      </c>
      <c r="E14" s="938">
        <f t="shared" si="0"/>
        <v>10.57817609522999</v>
      </c>
      <c r="F14" s="939">
        <v>136.87305926092708</v>
      </c>
      <c r="G14" s="940">
        <v>136.39102563689988</v>
      </c>
      <c r="H14" s="168"/>
    </row>
    <row r="15" spans="1:8" ht="19.95" customHeight="1">
      <c r="A15" s="922"/>
      <c r="B15" s="922"/>
      <c r="C15" s="922"/>
      <c r="D15" s="922"/>
      <c r="E15" s="922"/>
      <c r="F15" s="922"/>
      <c r="G15" s="922"/>
    </row>
    <row r="16" spans="1:8" ht="19.95" customHeight="1">
      <c r="A16" s="922"/>
      <c r="B16" s="941"/>
      <c r="C16" s="941"/>
      <c r="D16" s="941"/>
      <c r="E16" s="942"/>
      <c r="F16" s="922"/>
      <c r="G16" s="922"/>
    </row>
    <row r="17" spans="1:7" ht="19.95" customHeight="1">
      <c r="A17" s="922"/>
      <c r="B17" s="941"/>
      <c r="C17" s="941"/>
      <c r="D17" s="941"/>
      <c r="E17" s="942"/>
      <c r="F17" s="922"/>
      <c r="G17" s="922"/>
    </row>
    <row r="18" spans="1:7" ht="19.95" customHeight="1">
      <c r="A18" s="922"/>
      <c r="B18" s="941"/>
      <c r="C18" s="941"/>
      <c r="D18" s="941"/>
      <c r="E18" s="942"/>
      <c r="F18" s="922"/>
      <c r="G18" s="922"/>
    </row>
    <row r="19" spans="1:7" ht="19.95" customHeight="1">
      <c r="A19" s="922"/>
      <c r="B19" s="941"/>
      <c r="C19" s="941"/>
      <c r="D19" s="941"/>
      <c r="E19" s="942"/>
      <c r="F19" s="922"/>
      <c r="G19" s="922"/>
    </row>
    <row r="20" spans="1:7" ht="19.95" customHeight="1">
      <c r="A20" s="922"/>
      <c r="B20" s="941"/>
      <c r="C20" s="941"/>
      <c r="D20" s="941"/>
      <c r="E20" s="942"/>
      <c r="F20" s="922"/>
      <c r="G20" s="922"/>
    </row>
    <row r="21" spans="1:7" ht="19.95" customHeight="1">
      <c r="A21" s="922"/>
      <c r="B21" s="941"/>
      <c r="C21" s="941"/>
      <c r="D21" s="941"/>
      <c r="E21" s="942"/>
      <c r="F21" s="922"/>
      <c r="G21" s="922"/>
    </row>
    <row r="22" spans="1:7" ht="19.95" customHeight="1">
      <c r="A22" s="922"/>
      <c r="B22" s="922"/>
      <c r="C22" s="922"/>
      <c r="D22" s="922"/>
      <c r="E22" s="922"/>
      <c r="F22" s="922"/>
      <c r="G22" s="922"/>
    </row>
    <row r="23" spans="1:7" ht="19.95" customHeight="1">
      <c r="A23" s="922"/>
      <c r="B23" s="922"/>
      <c r="C23" s="922"/>
      <c r="D23" s="922"/>
      <c r="E23" s="922"/>
      <c r="F23" s="922"/>
      <c r="G23" s="922"/>
    </row>
    <row r="24" spans="1:7" ht="19.95" customHeight="1">
      <c r="A24" s="922"/>
      <c r="B24" s="922"/>
      <c r="C24" s="922"/>
      <c r="D24" s="922"/>
      <c r="E24" s="922"/>
      <c r="F24" s="922"/>
      <c r="G24" s="922"/>
    </row>
    <row r="25" spans="1:7" ht="19.95" customHeight="1">
      <c r="A25" s="922"/>
      <c r="B25" s="922"/>
      <c r="C25" s="922"/>
      <c r="D25" s="922"/>
      <c r="E25" s="922"/>
      <c r="F25" s="922"/>
      <c r="G25" s="922"/>
    </row>
    <row r="26" spans="1:7" ht="19.95" customHeight="1">
      <c r="A26" s="922"/>
      <c r="B26" s="922"/>
      <c r="C26" s="922"/>
      <c r="D26" s="922"/>
      <c r="E26" s="922"/>
      <c r="F26" s="922"/>
      <c r="G26" s="922"/>
    </row>
    <row r="27" spans="1:7" ht="19.95" customHeight="1">
      <c r="A27" s="922"/>
      <c r="B27" s="922"/>
      <c r="C27" s="922"/>
      <c r="D27" s="922"/>
      <c r="E27" s="922"/>
      <c r="F27" s="922"/>
      <c r="G27" s="922"/>
    </row>
    <row r="28" spans="1:7" ht="19.95" customHeight="1">
      <c r="A28" s="922"/>
      <c r="B28" s="922"/>
      <c r="C28" s="922"/>
      <c r="D28" s="922"/>
      <c r="E28" s="922"/>
      <c r="F28" s="922"/>
      <c r="G28" s="922"/>
    </row>
    <row r="29" spans="1:7" ht="19.95" customHeight="1">
      <c r="A29" s="922"/>
      <c r="B29" s="922"/>
      <c r="C29" s="922"/>
      <c r="D29" s="922"/>
      <c r="E29" s="922"/>
      <c r="F29" s="922"/>
      <c r="G29" s="922"/>
    </row>
    <row r="30" spans="1:7" ht="19.95" customHeight="1">
      <c r="A30" s="922"/>
      <c r="B30" s="922"/>
      <c r="C30" s="922"/>
      <c r="D30" s="922"/>
      <c r="E30" s="922"/>
      <c r="F30" s="922"/>
      <c r="G30" s="922"/>
    </row>
    <row r="31" spans="1:7" ht="19.95" customHeight="1">
      <c r="A31" s="922"/>
      <c r="B31" s="922"/>
      <c r="C31" s="922"/>
      <c r="D31" s="922"/>
      <c r="E31" s="922"/>
      <c r="F31" s="922"/>
      <c r="G31" s="922"/>
    </row>
    <row r="32" spans="1:7" ht="19.95" customHeight="1">
      <c r="A32" s="922"/>
      <c r="B32" s="922"/>
      <c r="C32" s="922"/>
      <c r="D32" s="922"/>
      <c r="E32" s="922"/>
      <c r="F32" s="922"/>
      <c r="G32" s="922"/>
    </row>
    <row r="33" spans="1:7" ht="19.95" customHeight="1">
      <c r="A33" s="922"/>
      <c r="B33" s="922"/>
      <c r="C33" s="922"/>
      <c r="D33" s="922"/>
      <c r="E33" s="922"/>
      <c r="F33" s="922"/>
      <c r="G33" s="922"/>
    </row>
    <row r="34" spans="1:7" ht="19.95" customHeight="1">
      <c r="A34" s="922"/>
      <c r="B34" s="922"/>
      <c r="C34" s="922"/>
      <c r="D34" s="922"/>
      <c r="E34" s="922"/>
      <c r="F34" s="922"/>
      <c r="G34" s="922"/>
    </row>
    <row r="35" spans="1:7" ht="19.95" customHeight="1">
      <c r="A35" s="922"/>
      <c r="B35" s="922"/>
      <c r="C35" s="922"/>
      <c r="D35" s="922"/>
      <c r="E35" s="922"/>
      <c r="F35" s="922"/>
      <c r="G35" s="922"/>
    </row>
    <row r="36" spans="1:7" ht="19.95" customHeight="1">
      <c r="A36" s="922"/>
      <c r="B36" s="922"/>
      <c r="C36" s="922"/>
      <c r="D36" s="922"/>
      <c r="E36" s="922"/>
      <c r="F36" s="922"/>
      <c r="G36" s="922"/>
    </row>
    <row r="37" spans="1:7" ht="19.95" customHeight="1">
      <c r="A37" s="922"/>
      <c r="B37" s="922"/>
      <c r="C37" s="922"/>
      <c r="D37" s="922"/>
      <c r="E37" s="922"/>
      <c r="F37" s="922"/>
      <c r="G37" s="922"/>
    </row>
    <row r="38" spans="1:7" ht="19.95" customHeight="1">
      <c r="A38" s="922"/>
      <c r="B38" s="922"/>
      <c r="C38" s="922"/>
      <c r="D38" s="922"/>
      <c r="E38" s="922"/>
      <c r="F38" s="922"/>
      <c r="G38" s="922"/>
    </row>
    <row r="39" spans="1:7" ht="19.95" customHeight="1">
      <c r="A39" s="922"/>
      <c r="B39" s="922"/>
      <c r="C39" s="922"/>
      <c r="D39" s="922"/>
      <c r="E39" s="922"/>
      <c r="F39" s="922"/>
      <c r="G39" s="922"/>
    </row>
    <row r="40" spans="1:7" ht="19.95" customHeight="1">
      <c r="A40" s="922"/>
      <c r="B40" s="922"/>
      <c r="C40" s="922"/>
      <c r="D40" s="922"/>
      <c r="E40" s="922"/>
      <c r="F40" s="922"/>
      <c r="G40" s="922"/>
    </row>
    <row r="41" spans="1:7" ht="19.95" customHeight="1">
      <c r="A41" s="922"/>
      <c r="B41" s="922"/>
      <c r="C41" s="922"/>
      <c r="D41" s="922"/>
      <c r="E41" s="922"/>
      <c r="F41" s="922"/>
      <c r="G41" s="922"/>
    </row>
    <row r="42" spans="1:7" ht="19.95" customHeight="1">
      <c r="A42" s="922"/>
      <c r="B42" s="922"/>
      <c r="C42" s="922"/>
      <c r="D42" s="922"/>
      <c r="E42" s="922"/>
      <c r="F42" s="922"/>
      <c r="G42" s="922"/>
    </row>
    <row r="43" spans="1:7" ht="19.95" customHeight="1"/>
    <row r="44" spans="1:7" ht="19.95" customHeight="1"/>
    <row r="45" spans="1:7" ht="19.95" customHeight="1"/>
    <row r="46" spans="1:7" ht="19.95" customHeight="1"/>
    <row r="47" spans="1:7" ht="19.95" customHeight="1"/>
    <row r="48" spans="1:7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</sheetData>
  <mergeCells count="2">
    <mergeCell ref="D5:E5"/>
    <mergeCell ref="D6:E6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19" sqref="I19"/>
    </sheetView>
  </sheetViews>
  <sheetFormatPr defaultColWidth="9.33203125" defaultRowHeight="15.6"/>
  <cols>
    <col min="1" max="1" width="34.5546875" style="171" customWidth="1"/>
    <col min="2" max="3" width="12.6640625" style="171" customWidth="1"/>
    <col min="4" max="5" width="13.6640625" style="171" customWidth="1"/>
    <col min="6" max="16384" width="9.33203125" style="171"/>
  </cols>
  <sheetData>
    <row r="1" spans="1:6" s="167" customFormat="1" ht="20.100000000000001" customHeight="1">
      <c r="A1" s="917" t="s">
        <v>593</v>
      </c>
      <c r="B1" s="920"/>
      <c r="C1" s="941"/>
      <c r="D1" s="941"/>
      <c r="E1" s="922"/>
      <c r="F1" s="922"/>
    </row>
    <row r="2" spans="1:6" s="167" customFormat="1" ht="20.100000000000001" customHeight="1">
      <c r="A2" s="917" t="s">
        <v>731</v>
      </c>
      <c r="B2" s="920"/>
      <c r="C2" s="941"/>
      <c r="D2" s="941"/>
      <c r="E2" s="922"/>
      <c r="F2" s="922"/>
    </row>
    <row r="3" spans="1:6" s="167" customFormat="1" ht="20.100000000000001" customHeight="1">
      <c r="A3" s="922"/>
      <c r="B3" s="922"/>
      <c r="C3" s="922"/>
      <c r="D3" s="922"/>
      <c r="E3" s="922"/>
      <c r="F3" s="922"/>
    </row>
    <row r="4" spans="1:6" s="167" customFormat="1" ht="20.100000000000001" customHeight="1">
      <c r="A4" s="922"/>
      <c r="B4" s="922"/>
      <c r="C4" s="922"/>
      <c r="D4" s="922"/>
      <c r="E4" s="921" t="s">
        <v>234</v>
      </c>
      <c r="F4" s="922"/>
    </row>
    <row r="5" spans="1:6" s="167" customFormat="1" ht="18" customHeight="1">
      <c r="A5" s="120"/>
      <c r="B5" s="945" t="s">
        <v>499</v>
      </c>
      <c r="C5" s="945" t="s">
        <v>56</v>
      </c>
      <c r="D5" s="1143" t="s">
        <v>110</v>
      </c>
      <c r="E5" s="1143"/>
      <c r="F5" s="922"/>
    </row>
    <row r="6" spans="1:6" s="167" customFormat="1" ht="18" customHeight="1">
      <c r="A6" s="117"/>
      <c r="B6" s="946" t="s">
        <v>111</v>
      </c>
      <c r="C6" s="946" t="s">
        <v>112</v>
      </c>
      <c r="D6" s="141" t="s">
        <v>113</v>
      </c>
      <c r="E6" s="141" t="s">
        <v>114</v>
      </c>
      <c r="F6" s="922"/>
    </row>
    <row r="7" spans="1:6" s="167" customFormat="1" ht="18" customHeight="1">
      <c r="A7" s="117"/>
      <c r="B7" s="947" t="s">
        <v>60</v>
      </c>
      <c r="C7" s="947" t="s">
        <v>60</v>
      </c>
      <c r="D7" s="116" t="s">
        <v>60</v>
      </c>
      <c r="E7" s="116" t="s">
        <v>60</v>
      </c>
      <c r="F7" s="922"/>
    </row>
    <row r="8" spans="1:6" s="167" customFormat="1" ht="18" customHeight="1">
      <c r="A8" s="922"/>
      <c r="B8" s="489">
        <v>2022</v>
      </c>
      <c r="C8" s="489">
        <v>2022</v>
      </c>
      <c r="D8" s="40">
        <v>2022</v>
      </c>
      <c r="E8" s="40">
        <v>2022</v>
      </c>
      <c r="F8" s="922"/>
    </row>
    <row r="9" spans="1:6" s="167" customFormat="1" ht="20.100000000000001" customHeight="1">
      <c r="A9" s="922"/>
      <c r="B9" s="947"/>
      <c r="C9" s="947"/>
      <c r="D9" s="947"/>
      <c r="E9" s="947"/>
      <c r="F9" s="922"/>
    </row>
    <row r="10" spans="1:6" s="167" customFormat="1" ht="25.2" customHeight="1">
      <c r="A10" s="929" t="s">
        <v>211</v>
      </c>
      <c r="B10" s="930">
        <v>1445417.1943088947</v>
      </c>
      <c r="C10" s="930">
        <v>1514604.0319279591</v>
      </c>
      <c r="D10" s="934">
        <v>141.23722863519103</v>
      </c>
      <c r="E10" s="934">
        <v>117.11467057784004</v>
      </c>
      <c r="F10" s="922"/>
    </row>
    <row r="11" spans="1:6" s="167" customFormat="1" ht="25.2" customHeight="1">
      <c r="A11" s="935" t="s">
        <v>292</v>
      </c>
      <c r="B11" s="936">
        <v>1120493.1516880291</v>
      </c>
      <c r="C11" s="936">
        <v>1180428</v>
      </c>
      <c r="D11" s="940">
        <v>124.96876123840508</v>
      </c>
      <c r="E11" s="940">
        <v>111.05220715685142</v>
      </c>
      <c r="F11" s="922"/>
    </row>
    <row r="12" spans="1:6" s="167" customFormat="1" ht="25.2" customHeight="1">
      <c r="A12" s="935" t="s">
        <v>291</v>
      </c>
      <c r="B12" s="936">
        <v>160022.40698675462</v>
      </c>
      <c r="C12" s="936">
        <v>147673.20432895515</v>
      </c>
      <c r="D12" s="940">
        <v>245.75756714004342</v>
      </c>
      <c r="E12" s="940">
        <v>146.3314540515716</v>
      </c>
      <c r="F12" s="922"/>
    </row>
    <row r="13" spans="1:6" s="167" customFormat="1" ht="25.2" customHeight="1">
      <c r="A13" s="935" t="s">
        <v>290</v>
      </c>
      <c r="B13" s="936">
        <v>9265.8080761656656</v>
      </c>
      <c r="C13" s="936">
        <v>6539.5373261796376</v>
      </c>
      <c r="D13" s="940">
        <v>3930.6438421399944</v>
      </c>
      <c r="E13" s="940">
        <v>331.49720904638707</v>
      </c>
      <c r="F13" s="922"/>
    </row>
    <row r="14" spans="1:6" s="167" customFormat="1" ht="25.2" customHeight="1">
      <c r="A14" s="935" t="s">
        <v>289</v>
      </c>
      <c r="B14" s="936">
        <v>155635.82755794539</v>
      </c>
      <c r="C14" s="936">
        <v>179962.73158433882</v>
      </c>
      <c r="D14" s="940">
        <v>253.36101045343077</v>
      </c>
      <c r="E14" s="940">
        <v>141.22812260582376</v>
      </c>
      <c r="F14" s="922"/>
    </row>
    <row r="15" spans="1:6" s="167" customFormat="1" ht="13.2">
      <c r="A15" s="922"/>
      <c r="B15" s="922"/>
      <c r="C15" s="922"/>
      <c r="D15" s="922"/>
      <c r="E15" s="922"/>
      <c r="F15" s="922"/>
    </row>
    <row r="16" spans="1:6">
      <c r="B16" s="175"/>
      <c r="C16" s="175"/>
    </row>
    <row r="17" spans="2:3">
      <c r="B17" s="175"/>
      <c r="C17" s="175"/>
    </row>
    <row r="18" spans="2:3">
      <c r="B18" s="175"/>
      <c r="C18" s="175"/>
    </row>
    <row r="19" spans="2:3">
      <c r="B19" s="175"/>
      <c r="C19" s="175"/>
    </row>
    <row r="20" spans="2:3">
      <c r="B20" s="175"/>
      <c r="C20" s="175"/>
    </row>
    <row r="21" spans="2:3">
      <c r="B21" s="175"/>
      <c r="C21" s="175"/>
    </row>
    <row r="22" spans="2:3">
      <c r="B22" s="175"/>
      <c r="C22" s="175"/>
    </row>
  </sheetData>
  <mergeCells count="1">
    <mergeCell ref="D5:E5"/>
  </mergeCells>
  <pageMargins left="0.74803149606299213" right="0.59055118110236227" top="0.74803149606299213" bottom="0.51181102362204722" header="0.43307086614173229" footer="0.31496062992125984"/>
  <pageSetup paperSize="9" firstPageNumber="73" orientation="portrait" r:id="rId1"/>
  <headerFooter alignWithMargins="0"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opLeftCell="A28" workbookViewId="0">
      <selection activeCell="I19" sqref="I19"/>
    </sheetView>
  </sheetViews>
  <sheetFormatPr defaultColWidth="9.33203125" defaultRowHeight="14.4"/>
  <cols>
    <col min="1" max="1" width="1.6640625" style="176" customWidth="1"/>
    <col min="2" max="2" width="27.6640625" style="177" customWidth="1"/>
    <col min="3" max="3" width="6.33203125" style="176" bestFit="1" customWidth="1"/>
    <col min="4" max="4" width="6" style="176" customWidth="1"/>
    <col min="5" max="5" width="0.5546875" style="176" customWidth="1"/>
    <col min="6" max="6" width="6.33203125" style="176" bestFit="1" customWidth="1"/>
    <col min="7" max="7" width="7" style="176" bestFit="1" customWidth="1"/>
    <col min="8" max="8" width="0.6640625" style="176" customWidth="1"/>
    <col min="9" max="9" width="7.6640625" style="176" customWidth="1"/>
    <col min="10" max="10" width="9.33203125" style="176" customWidth="1"/>
    <col min="11" max="11" width="0.6640625" style="176" customWidth="1"/>
    <col min="12" max="12" width="6.6640625" style="176" customWidth="1"/>
    <col min="13" max="13" width="7.33203125" style="176" customWidth="1"/>
    <col min="14" max="16384" width="9.33203125" style="176"/>
  </cols>
  <sheetData>
    <row r="1" spans="1:15" ht="18" customHeight="1">
      <c r="A1" s="1094" t="s">
        <v>771</v>
      </c>
      <c r="B1" s="584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7"/>
      <c r="O1" s="557"/>
    </row>
    <row r="2" spans="1:15" ht="6" customHeight="1">
      <c r="A2" s="580"/>
      <c r="B2" s="1095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7"/>
      <c r="O2" s="557"/>
    </row>
    <row r="3" spans="1:15" ht="18" customHeight="1">
      <c r="A3" s="557"/>
      <c r="B3" s="569"/>
      <c r="C3" s="570"/>
      <c r="D3" s="570"/>
      <c r="E3" s="570"/>
      <c r="F3" s="570"/>
      <c r="G3" s="571"/>
      <c r="H3" s="571"/>
      <c r="I3" s="571"/>
      <c r="J3" s="765"/>
      <c r="K3" s="765"/>
      <c r="L3" s="765"/>
      <c r="M3" s="756" t="s">
        <v>330</v>
      </c>
      <c r="N3" s="557"/>
      <c r="O3" s="557"/>
    </row>
    <row r="4" spans="1:15" ht="15" customHeight="1">
      <c r="A4" s="663"/>
      <c r="B4" s="559"/>
      <c r="C4" s="1145" t="s">
        <v>56</v>
      </c>
      <c r="D4" s="1145"/>
      <c r="E4" s="766"/>
      <c r="F4" s="1145" t="s">
        <v>56</v>
      </c>
      <c r="G4" s="1145"/>
      <c r="H4" s="766"/>
      <c r="I4" s="1145" t="s">
        <v>694</v>
      </c>
      <c r="J4" s="1145"/>
      <c r="K4" s="766"/>
      <c r="L4" s="1145" t="s">
        <v>693</v>
      </c>
      <c r="M4" s="1145"/>
      <c r="N4" s="557"/>
      <c r="O4" s="557"/>
    </row>
    <row r="5" spans="1:15" ht="15" customHeight="1">
      <c r="A5" s="557"/>
      <c r="B5" s="560"/>
      <c r="C5" s="1146" t="s">
        <v>59</v>
      </c>
      <c r="D5" s="1146"/>
      <c r="E5" s="767"/>
      <c r="F5" s="1146" t="s">
        <v>60</v>
      </c>
      <c r="G5" s="1146"/>
      <c r="H5" s="767"/>
      <c r="I5" s="1146" t="s">
        <v>328</v>
      </c>
      <c r="J5" s="1146"/>
      <c r="K5" s="767"/>
      <c r="L5" s="1146" t="s">
        <v>4</v>
      </c>
      <c r="M5" s="1146"/>
      <c r="N5" s="557"/>
      <c r="O5" s="557"/>
    </row>
    <row r="6" spans="1:15" ht="15" customHeight="1">
      <c r="A6" s="557"/>
      <c r="B6" s="560"/>
      <c r="C6" s="1144" t="s">
        <v>692</v>
      </c>
      <c r="D6" s="1144"/>
      <c r="E6" s="768"/>
      <c r="F6" s="1144">
        <v>2022</v>
      </c>
      <c r="G6" s="1144"/>
      <c r="H6" s="768"/>
      <c r="I6" s="1144" t="s">
        <v>62</v>
      </c>
      <c r="J6" s="1144"/>
      <c r="K6" s="768"/>
      <c r="L6" s="1144" t="s">
        <v>62</v>
      </c>
      <c r="M6" s="1144"/>
      <c r="N6" s="557"/>
      <c r="O6" s="557"/>
    </row>
    <row r="7" spans="1:15" ht="15" customHeight="1">
      <c r="A7" s="557"/>
      <c r="B7" s="560"/>
      <c r="C7" s="769" t="s">
        <v>327</v>
      </c>
      <c r="D7" s="769" t="s">
        <v>326</v>
      </c>
      <c r="E7" s="769"/>
      <c r="F7" s="770" t="s">
        <v>327</v>
      </c>
      <c r="G7" s="769" t="s">
        <v>326</v>
      </c>
      <c r="H7" s="769"/>
      <c r="I7" s="770" t="s">
        <v>327</v>
      </c>
      <c r="J7" s="769" t="s">
        <v>326</v>
      </c>
      <c r="K7" s="769"/>
      <c r="L7" s="771" t="s">
        <v>327</v>
      </c>
      <c r="M7" s="771" t="s">
        <v>326</v>
      </c>
      <c r="N7" s="557"/>
      <c r="O7" s="557"/>
    </row>
    <row r="8" spans="1:15" ht="15" customHeight="1">
      <c r="A8" s="557"/>
      <c r="B8" s="561"/>
      <c r="C8" s="570"/>
      <c r="D8" s="570"/>
      <c r="E8" s="570"/>
      <c r="F8" s="570"/>
      <c r="G8" s="570"/>
      <c r="H8" s="570"/>
      <c r="I8" s="573"/>
      <c r="J8" s="573"/>
      <c r="K8" s="573"/>
      <c r="L8" s="573"/>
      <c r="M8" s="573"/>
      <c r="N8" s="557"/>
      <c r="O8" s="557"/>
    </row>
    <row r="9" spans="1:15" s="178" customFormat="1" ht="17.25" customHeight="1">
      <c r="A9" s="562" t="s">
        <v>325</v>
      </c>
      <c r="B9" s="664"/>
      <c r="C9" s="665"/>
      <c r="D9" s="586">
        <v>29660</v>
      </c>
      <c r="E9" s="586"/>
      <c r="F9" s="665"/>
      <c r="G9" s="586">
        <v>371850</v>
      </c>
      <c r="H9" s="586"/>
      <c r="I9" s="587"/>
      <c r="J9" s="587">
        <v>86.03995720565959</v>
      </c>
      <c r="K9" s="587"/>
      <c r="L9" s="587"/>
      <c r="M9" s="587">
        <v>110.61471754382796</v>
      </c>
      <c r="N9" s="664"/>
      <c r="O9" s="772"/>
    </row>
    <row r="10" spans="1:15" ht="15" customHeight="1">
      <c r="A10" s="557"/>
      <c r="B10" s="563" t="s">
        <v>324</v>
      </c>
      <c r="C10" s="570"/>
      <c r="D10" s="586">
        <v>7625.71433303917</v>
      </c>
      <c r="E10" s="586"/>
      <c r="F10" s="665"/>
      <c r="G10" s="586">
        <v>95087.589451039152</v>
      </c>
      <c r="H10" s="586"/>
      <c r="I10" s="587"/>
      <c r="J10" s="587">
        <v>77.581905035371022</v>
      </c>
      <c r="K10" s="587"/>
      <c r="L10" s="587"/>
      <c r="M10" s="587">
        <v>106.49293451790614</v>
      </c>
      <c r="N10" s="557"/>
      <c r="O10" s="557"/>
    </row>
    <row r="11" spans="1:15" ht="15" customHeight="1">
      <c r="A11" s="557"/>
      <c r="B11" s="563" t="s">
        <v>323</v>
      </c>
      <c r="C11" s="570"/>
      <c r="D11" s="586">
        <v>22034.28566696083</v>
      </c>
      <c r="E11" s="586"/>
      <c r="F11" s="586"/>
      <c r="G11" s="586">
        <v>276762.41054896085</v>
      </c>
      <c r="H11" s="586"/>
      <c r="I11" s="587"/>
      <c r="J11" s="587">
        <v>89.413567390327458</v>
      </c>
      <c r="K11" s="587"/>
      <c r="L11" s="587"/>
      <c r="M11" s="587">
        <v>112.10547812408737</v>
      </c>
      <c r="N11" s="557"/>
      <c r="O11" s="557"/>
    </row>
    <row r="12" spans="1:15" ht="15" customHeight="1">
      <c r="A12" s="557"/>
      <c r="B12" s="564" t="s">
        <v>322</v>
      </c>
      <c r="C12" s="570"/>
      <c r="D12" s="588">
        <v>234.28566696083089</v>
      </c>
      <c r="E12" s="588"/>
      <c r="F12" s="570"/>
      <c r="G12" s="588">
        <v>2319.3329409608309</v>
      </c>
      <c r="H12" s="588"/>
      <c r="I12" s="587"/>
      <c r="J12" s="573">
        <v>182.55994463866517</v>
      </c>
      <c r="K12" s="573"/>
      <c r="L12" s="587"/>
      <c r="M12" s="573">
        <v>132.84680325384068</v>
      </c>
      <c r="N12" s="557"/>
      <c r="O12" s="557"/>
    </row>
    <row r="13" spans="1:15" ht="15" customHeight="1">
      <c r="A13" s="557"/>
      <c r="B13" s="565" t="s">
        <v>321</v>
      </c>
      <c r="C13" s="570"/>
      <c r="D13" s="588">
        <v>21800</v>
      </c>
      <c r="E13" s="588"/>
      <c r="F13" s="588"/>
      <c r="G13" s="588">
        <v>274443.07760800002</v>
      </c>
      <c r="H13" s="588"/>
      <c r="I13" s="587"/>
      <c r="J13" s="573">
        <v>88.925951086002414</v>
      </c>
      <c r="K13" s="573"/>
      <c r="L13" s="587"/>
      <c r="M13" s="573">
        <v>111.95775435319284</v>
      </c>
      <c r="N13" s="557"/>
      <c r="O13" s="557"/>
    </row>
    <row r="14" spans="1:15" ht="17.25" customHeight="1">
      <c r="A14" s="577" t="s">
        <v>320</v>
      </c>
      <c r="B14" s="556"/>
      <c r="C14" s="570"/>
      <c r="D14" s="570"/>
      <c r="E14" s="570"/>
      <c r="F14" s="570"/>
      <c r="G14" s="570"/>
      <c r="H14" s="570"/>
      <c r="I14" s="573"/>
      <c r="J14" s="573"/>
      <c r="K14" s="573"/>
      <c r="L14" s="573"/>
      <c r="M14" s="573"/>
      <c r="N14" s="557"/>
      <c r="O14" s="557"/>
    </row>
    <row r="15" spans="1:15" ht="15" customHeight="1">
      <c r="A15" s="557"/>
      <c r="B15" s="666" t="s">
        <v>319</v>
      </c>
      <c r="C15" s="588"/>
      <c r="D15" s="588">
        <v>760</v>
      </c>
      <c r="E15" s="588"/>
      <c r="F15" s="588"/>
      <c r="G15" s="588">
        <v>10930.245766</v>
      </c>
      <c r="H15" s="588"/>
      <c r="I15" s="573"/>
      <c r="J15" s="573">
        <v>84.602649707344185</v>
      </c>
      <c r="K15" s="573"/>
      <c r="L15" s="573"/>
      <c r="M15" s="573">
        <v>123.06047270654349</v>
      </c>
      <c r="N15" s="557"/>
      <c r="O15" s="557"/>
    </row>
    <row r="16" spans="1:15" ht="15" customHeight="1">
      <c r="A16" s="557"/>
      <c r="B16" s="666" t="s">
        <v>318</v>
      </c>
      <c r="C16" s="588"/>
      <c r="D16" s="588">
        <v>280</v>
      </c>
      <c r="E16" s="588"/>
      <c r="F16" s="588"/>
      <c r="G16" s="588">
        <v>3337.7988310000001</v>
      </c>
      <c r="H16" s="588"/>
      <c r="I16" s="573"/>
      <c r="J16" s="573">
        <v>94.850577075653447</v>
      </c>
      <c r="K16" s="573"/>
      <c r="L16" s="573"/>
      <c r="M16" s="573">
        <v>94.108201133026043</v>
      </c>
      <c r="N16" s="557"/>
      <c r="O16" s="557"/>
    </row>
    <row r="17" spans="1:15" ht="15" customHeight="1">
      <c r="A17" s="557"/>
      <c r="B17" s="666" t="s">
        <v>317</v>
      </c>
      <c r="C17" s="588">
        <v>45</v>
      </c>
      <c r="D17" s="588">
        <v>258.52122695440903</v>
      </c>
      <c r="E17" s="588"/>
      <c r="F17" s="588">
        <v>517.33100000000002</v>
      </c>
      <c r="G17" s="588">
        <v>3073.0944759544091</v>
      </c>
      <c r="H17" s="588"/>
      <c r="I17" s="573">
        <v>93.59595665467252</v>
      </c>
      <c r="J17" s="573">
        <v>87.3576664103132</v>
      </c>
      <c r="K17" s="573"/>
      <c r="L17" s="573">
        <v>89.282743385741171</v>
      </c>
      <c r="M17" s="573">
        <v>84.502218030871433</v>
      </c>
      <c r="N17" s="557"/>
      <c r="O17" s="557"/>
    </row>
    <row r="18" spans="1:15" ht="15" customHeight="1">
      <c r="A18" s="557"/>
      <c r="B18" s="666" t="s">
        <v>316</v>
      </c>
      <c r="C18" s="588">
        <v>140</v>
      </c>
      <c r="D18" s="588">
        <v>314.09179245957426</v>
      </c>
      <c r="E18" s="588"/>
      <c r="F18" s="588">
        <v>1719.6320000000001</v>
      </c>
      <c r="G18" s="588">
        <v>3943.0516324595742</v>
      </c>
      <c r="H18" s="588"/>
      <c r="I18" s="573">
        <v>82.791247782377297</v>
      </c>
      <c r="J18" s="573">
        <v>83.155038630753907</v>
      </c>
      <c r="K18" s="573"/>
      <c r="L18" s="573">
        <v>110.09851444039739</v>
      </c>
      <c r="M18" s="573">
        <v>128.33033504946263</v>
      </c>
      <c r="N18" s="557"/>
      <c r="O18" s="557"/>
    </row>
    <row r="19" spans="1:15" ht="15" customHeight="1">
      <c r="A19" s="557"/>
      <c r="B19" s="666" t="s">
        <v>315</v>
      </c>
      <c r="C19" s="588">
        <v>12</v>
      </c>
      <c r="D19" s="588">
        <v>20.794225273705695</v>
      </c>
      <c r="E19" s="588"/>
      <c r="F19" s="588">
        <v>146.15700000000001</v>
      </c>
      <c r="G19" s="588">
        <v>236.7779252737057</v>
      </c>
      <c r="H19" s="588"/>
      <c r="I19" s="573">
        <v>101.31712259371835</v>
      </c>
      <c r="J19" s="573">
        <v>103.69545718038728</v>
      </c>
      <c r="K19" s="573"/>
      <c r="L19" s="573">
        <v>115.28486579007566</v>
      </c>
      <c r="M19" s="573">
        <v>110.72773915399978</v>
      </c>
      <c r="N19" s="557"/>
      <c r="O19" s="557"/>
    </row>
    <row r="20" spans="1:15" ht="15" customHeight="1">
      <c r="A20" s="557"/>
      <c r="B20" s="666" t="s">
        <v>314</v>
      </c>
      <c r="C20" s="588">
        <v>18</v>
      </c>
      <c r="D20" s="588">
        <v>65.95620873460247</v>
      </c>
      <c r="E20" s="588"/>
      <c r="F20" s="588">
        <v>226.173</v>
      </c>
      <c r="G20" s="588">
        <v>962.8334427346025</v>
      </c>
      <c r="H20" s="588"/>
      <c r="I20" s="573">
        <v>119.90407673860911</v>
      </c>
      <c r="J20" s="573">
        <v>93.251668775015148</v>
      </c>
      <c r="K20" s="573"/>
      <c r="L20" s="573">
        <v>86.666947671745191</v>
      </c>
      <c r="M20" s="573">
        <v>102.67222808361942</v>
      </c>
      <c r="N20" s="557"/>
      <c r="O20" s="557"/>
    </row>
    <row r="21" spans="1:15" ht="15" customHeight="1">
      <c r="A21" s="557"/>
      <c r="B21" s="667" t="s">
        <v>313</v>
      </c>
      <c r="C21" s="588">
        <v>550</v>
      </c>
      <c r="D21" s="588">
        <v>282.87592079081128</v>
      </c>
      <c r="E21" s="588"/>
      <c r="F21" s="588">
        <v>7221.8180000000002</v>
      </c>
      <c r="G21" s="588">
        <v>3517.7505477908117</v>
      </c>
      <c r="H21" s="588"/>
      <c r="I21" s="573">
        <v>111.27093663828246</v>
      </c>
      <c r="J21" s="573">
        <v>111.01096412757026</v>
      </c>
      <c r="K21" s="573"/>
      <c r="L21" s="573">
        <v>115.69304717245763</v>
      </c>
      <c r="M21" s="573">
        <v>107.00245956543191</v>
      </c>
      <c r="N21" s="557"/>
      <c r="O21" s="557"/>
    </row>
    <row r="22" spans="1:15" ht="15" customHeight="1">
      <c r="A22" s="557"/>
      <c r="B22" s="666" t="s">
        <v>312</v>
      </c>
      <c r="C22" s="588">
        <v>310</v>
      </c>
      <c r="D22" s="588">
        <v>125.43737765316827</v>
      </c>
      <c r="E22" s="588"/>
      <c r="F22" s="588">
        <v>3168.203</v>
      </c>
      <c r="G22" s="588">
        <v>1376.1550006531684</v>
      </c>
      <c r="H22" s="588"/>
      <c r="I22" s="573">
        <v>120.41500448643001</v>
      </c>
      <c r="J22" s="573">
        <v>112.50078018838524</v>
      </c>
      <c r="K22" s="573"/>
      <c r="L22" s="573">
        <v>110.45881750395105</v>
      </c>
      <c r="M22" s="573">
        <v>117.10182368110411</v>
      </c>
      <c r="N22" s="557"/>
      <c r="O22" s="557"/>
    </row>
    <row r="23" spans="1:15" ht="15" customHeight="1">
      <c r="A23" s="557"/>
      <c r="B23" s="666" t="s">
        <v>611</v>
      </c>
      <c r="C23" s="588">
        <v>2500</v>
      </c>
      <c r="D23" s="588">
        <v>101.10132973942821</v>
      </c>
      <c r="E23" s="588"/>
      <c r="F23" s="588">
        <v>31105.177</v>
      </c>
      <c r="G23" s="588">
        <v>1360.4046827394282</v>
      </c>
      <c r="H23" s="588"/>
      <c r="I23" s="573">
        <v>74.169582520187475</v>
      </c>
      <c r="J23" s="573">
        <v>68.92003429447719</v>
      </c>
      <c r="K23" s="573"/>
      <c r="L23" s="573">
        <v>69.31304930780378</v>
      </c>
      <c r="M23" s="573">
        <v>77.382617772561659</v>
      </c>
      <c r="N23" s="557"/>
      <c r="O23" s="557"/>
    </row>
    <row r="24" spans="1:15" ht="15" customHeight="1">
      <c r="A24" s="557"/>
      <c r="B24" s="666" t="s">
        <v>310</v>
      </c>
      <c r="C24" s="588">
        <v>300</v>
      </c>
      <c r="D24" s="588">
        <v>234.28566696083089</v>
      </c>
      <c r="E24" s="588"/>
      <c r="F24" s="588">
        <v>2766.413</v>
      </c>
      <c r="G24" s="588">
        <v>2319.3329409608309</v>
      </c>
      <c r="H24" s="588"/>
      <c r="I24" s="573">
        <v>139.38706859702268</v>
      </c>
      <c r="J24" s="573">
        <v>182.55994463866517</v>
      </c>
      <c r="K24" s="573"/>
      <c r="L24" s="573">
        <v>88.515500538660888</v>
      </c>
      <c r="M24" s="573">
        <v>132.84680325384068</v>
      </c>
      <c r="N24" s="557"/>
      <c r="O24" s="557"/>
    </row>
    <row r="25" spans="1:15" ht="15" customHeight="1">
      <c r="A25" s="557"/>
      <c r="B25" s="666" t="s">
        <v>309</v>
      </c>
      <c r="C25" s="588">
        <v>260</v>
      </c>
      <c r="D25" s="588">
        <v>234.9007044258646</v>
      </c>
      <c r="E25" s="588"/>
      <c r="F25" s="588">
        <v>2085.3379999999997</v>
      </c>
      <c r="G25" s="588">
        <v>2027.9275564258646</v>
      </c>
      <c r="H25" s="588"/>
      <c r="I25" s="573">
        <v>124.26991425375915</v>
      </c>
      <c r="J25" s="573">
        <v>166.05677644841023</v>
      </c>
      <c r="K25" s="573"/>
      <c r="L25" s="573">
        <v>88.134199232997489</v>
      </c>
      <c r="M25" s="573">
        <v>141.0391020200486</v>
      </c>
      <c r="N25" s="557"/>
      <c r="O25" s="557"/>
    </row>
    <row r="26" spans="1:15" ht="15" customHeight="1">
      <c r="A26" s="557"/>
      <c r="B26" s="666" t="s">
        <v>308</v>
      </c>
      <c r="C26" s="588"/>
      <c r="D26" s="588">
        <v>240</v>
      </c>
      <c r="E26" s="588"/>
      <c r="F26" s="588"/>
      <c r="G26" s="588">
        <v>3120.972428</v>
      </c>
      <c r="H26" s="588"/>
      <c r="I26" s="573"/>
      <c r="J26" s="573">
        <v>82.458342663723855</v>
      </c>
      <c r="K26" s="573"/>
      <c r="L26" s="573"/>
      <c r="M26" s="573">
        <v>124.71527106222912</v>
      </c>
      <c r="N26" s="557"/>
      <c r="O26" s="557"/>
    </row>
    <row r="27" spans="1:15" ht="15" customHeight="1">
      <c r="A27" s="557"/>
      <c r="B27" s="666" t="s">
        <v>307</v>
      </c>
      <c r="C27" s="588"/>
      <c r="D27" s="588">
        <v>225</v>
      </c>
      <c r="E27" s="588"/>
      <c r="F27" s="588"/>
      <c r="G27" s="588">
        <v>2511.6844930000002</v>
      </c>
      <c r="H27" s="588"/>
      <c r="I27" s="573"/>
      <c r="J27" s="573">
        <v>104.01312259140568</v>
      </c>
      <c r="K27" s="573"/>
      <c r="L27" s="573"/>
      <c r="M27" s="573">
        <v>126.06691450583615</v>
      </c>
      <c r="N27" s="557"/>
      <c r="O27" s="557"/>
    </row>
    <row r="28" spans="1:15" ht="15" customHeight="1">
      <c r="A28" s="557"/>
      <c r="B28" s="666" t="s">
        <v>494</v>
      </c>
      <c r="C28" s="588">
        <v>160</v>
      </c>
      <c r="D28" s="588">
        <v>183.46254358866958</v>
      </c>
      <c r="E28" s="588"/>
      <c r="F28" s="588">
        <v>1628.5619999999999</v>
      </c>
      <c r="G28" s="588">
        <v>2294.0674865886695</v>
      </c>
      <c r="H28" s="588"/>
      <c r="I28" s="573">
        <v>131.84676110190932</v>
      </c>
      <c r="J28" s="573">
        <v>96.409435024669889</v>
      </c>
      <c r="K28" s="573"/>
      <c r="L28" s="573">
        <v>98.135112171665128</v>
      </c>
      <c r="M28" s="573">
        <v>101.36076583268785</v>
      </c>
      <c r="N28" s="557"/>
      <c r="O28" s="557"/>
    </row>
    <row r="29" spans="1:15" ht="15" customHeight="1">
      <c r="A29" s="557"/>
      <c r="B29" s="666" t="s">
        <v>306</v>
      </c>
      <c r="C29" s="588"/>
      <c r="D29" s="588">
        <v>410</v>
      </c>
      <c r="E29" s="588"/>
      <c r="F29" s="588"/>
      <c r="G29" s="588">
        <v>5447.2287749999996</v>
      </c>
      <c r="H29" s="588"/>
      <c r="I29" s="573"/>
      <c r="J29" s="573">
        <v>82.857221926606073</v>
      </c>
      <c r="K29" s="573"/>
      <c r="L29" s="573"/>
      <c r="M29" s="573">
        <v>110.48787614239993</v>
      </c>
      <c r="N29" s="557"/>
      <c r="O29" s="557"/>
    </row>
    <row r="30" spans="1:15" ht="15" customHeight="1">
      <c r="A30" s="557"/>
      <c r="B30" s="666" t="s">
        <v>305</v>
      </c>
      <c r="C30" s="588">
        <v>270</v>
      </c>
      <c r="D30" s="588">
        <v>364.60997967875943</v>
      </c>
      <c r="E30" s="588"/>
      <c r="F30" s="588">
        <v>2142.8869999999997</v>
      </c>
      <c r="G30" s="588">
        <v>3314.3170236787596</v>
      </c>
      <c r="H30" s="588"/>
      <c r="I30" s="573">
        <v>107.93869082361218</v>
      </c>
      <c r="J30" s="573">
        <v>85.048803796301016</v>
      </c>
      <c r="K30" s="573"/>
      <c r="L30" s="573">
        <v>109.59382682648535</v>
      </c>
      <c r="M30" s="573">
        <v>101.09897759912015</v>
      </c>
      <c r="N30" s="557"/>
      <c r="O30" s="557"/>
    </row>
    <row r="31" spans="1:15" ht="15" customHeight="1">
      <c r="A31" s="557"/>
      <c r="B31" s="666" t="s">
        <v>304</v>
      </c>
      <c r="C31" s="588"/>
      <c r="D31" s="588">
        <v>340</v>
      </c>
      <c r="E31" s="588"/>
      <c r="F31" s="588"/>
      <c r="G31" s="588">
        <v>4097.8778949999996</v>
      </c>
      <c r="H31" s="588"/>
      <c r="I31" s="573"/>
      <c r="J31" s="573">
        <v>101.70068613444731</v>
      </c>
      <c r="K31" s="573"/>
      <c r="L31" s="573"/>
      <c r="M31" s="573">
        <v>135.59837619712872</v>
      </c>
      <c r="N31" s="557"/>
      <c r="O31" s="557"/>
    </row>
    <row r="32" spans="1:15" ht="15" customHeight="1">
      <c r="A32" s="557"/>
      <c r="B32" s="666" t="s">
        <v>303</v>
      </c>
      <c r="C32" s="588"/>
      <c r="D32" s="588">
        <v>1170</v>
      </c>
      <c r="E32" s="588"/>
      <c r="F32" s="588"/>
      <c r="G32" s="588">
        <v>15857.217234</v>
      </c>
      <c r="H32" s="588"/>
      <c r="I32" s="573"/>
      <c r="J32" s="573">
        <v>81.810718678278121</v>
      </c>
      <c r="K32" s="573"/>
      <c r="L32" s="573"/>
      <c r="M32" s="573">
        <v>107.07922235332015</v>
      </c>
      <c r="N32" s="557"/>
      <c r="O32" s="557"/>
    </row>
    <row r="33" spans="1:15" ht="15" customHeight="1">
      <c r="A33" s="557"/>
      <c r="B33" s="666" t="s">
        <v>612</v>
      </c>
      <c r="C33" s="588"/>
      <c r="D33" s="588">
        <v>150</v>
      </c>
      <c r="E33" s="588"/>
      <c r="F33" s="588"/>
      <c r="G33" s="588">
        <v>1892.072334</v>
      </c>
      <c r="H33" s="588"/>
      <c r="I33" s="573"/>
      <c r="J33" s="573">
        <v>102.04703286516535</v>
      </c>
      <c r="K33" s="573"/>
      <c r="L33" s="573"/>
      <c r="M33" s="573">
        <v>111.99796888911855</v>
      </c>
      <c r="N33" s="557"/>
      <c r="O33" s="557"/>
    </row>
    <row r="34" spans="1:15" ht="15" customHeight="1">
      <c r="A34" s="557"/>
      <c r="B34" s="666" t="s">
        <v>302</v>
      </c>
      <c r="C34" s="588">
        <v>125</v>
      </c>
      <c r="D34" s="588">
        <v>300.57176176866722</v>
      </c>
      <c r="E34" s="588"/>
      <c r="F34" s="588">
        <v>1565.4839999999999</v>
      </c>
      <c r="G34" s="588">
        <v>4688.6719887686668</v>
      </c>
      <c r="H34" s="588"/>
      <c r="I34" s="573">
        <v>78.70000188880006</v>
      </c>
      <c r="J34" s="573">
        <v>56.526591715168706</v>
      </c>
      <c r="K34" s="573"/>
      <c r="L34" s="573">
        <v>81.207453836293851</v>
      </c>
      <c r="M34" s="573">
        <v>83.591664794709658</v>
      </c>
      <c r="N34" s="557"/>
      <c r="O34" s="557"/>
    </row>
    <row r="35" spans="1:15" ht="15" customHeight="1">
      <c r="A35" s="557"/>
      <c r="B35" s="666" t="s">
        <v>301</v>
      </c>
      <c r="C35" s="588"/>
      <c r="D35" s="588">
        <v>2850</v>
      </c>
      <c r="E35" s="588"/>
      <c r="F35" s="588"/>
      <c r="G35" s="588">
        <v>37495.578771</v>
      </c>
      <c r="H35" s="588"/>
      <c r="I35" s="573"/>
      <c r="J35" s="573">
        <v>78.883067795166923</v>
      </c>
      <c r="K35" s="573"/>
      <c r="L35" s="573"/>
      <c r="M35" s="573">
        <v>114.48742759386393</v>
      </c>
      <c r="N35" s="557"/>
      <c r="O35" s="557"/>
    </row>
    <row r="36" spans="1:15" ht="15" customHeight="1">
      <c r="A36" s="557"/>
      <c r="B36" s="666" t="s">
        <v>300</v>
      </c>
      <c r="C36" s="588"/>
      <c r="D36" s="588">
        <v>1900</v>
      </c>
      <c r="E36" s="588"/>
      <c r="F36" s="588"/>
      <c r="G36" s="588">
        <v>23932.089125999999</v>
      </c>
      <c r="H36" s="588"/>
      <c r="I36" s="573"/>
      <c r="J36" s="573">
        <v>98.132496396599265</v>
      </c>
      <c r="K36" s="573"/>
      <c r="L36" s="573"/>
      <c r="M36" s="573">
        <v>134.82729081236849</v>
      </c>
      <c r="N36" s="557"/>
      <c r="O36" s="557"/>
    </row>
    <row r="37" spans="1:15" ht="15" customHeight="1">
      <c r="A37" s="557"/>
      <c r="B37" s="666" t="s">
        <v>491</v>
      </c>
      <c r="C37" s="588"/>
      <c r="D37" s="588">
        <v>170</v>
      </c>
      <c r="E37" s="588"/>
      <c r="F37" s="588"/>
      <c r="G37" s="588">
        <v>2237.9634070000002</v>
      </c>
      <c r="H37" s="588"/>
      <c r="I37" s="573"/>
      <c r="J37" s="573">
        <v>79.506125161236071</v>
      </c>
      <c r="K37" s="573"/>
      <c r="L37" s="573"/>
      <c r="M37" s="573">
        <v>112.15875697767549</v>
      </c>
      <c r="N37" s="557"/>
      <c r="O37" s="557"/>
    </row>
    <row r="38" spans="1:15" ht="15" customHeight="1">
      <c r="A38" s="557"/>
      <c r="B38" s="666" t="s">
        <v>299</v>
      </c>
      <c r="C38" s="588">
        <v>700</v>
      </c>
      <c r="D38" s="588">
        <v>464.84029767330651</v>
      </c>
      <c r="E38" s="588"/>
      <c r="F38" s="588">
        <v>8278.1689999999999</v>
      </c>
      <c r="G38" s="588">
        <v>7877.9979246733064</v>
      </c>
      <c r="H38" s="588"/>
      <c r="I38" s="573">
        <v>77.44322305418369</v>
      </c>
      <c r="J38" s="573">
        <v>48.462007878921014</v>
      </c>
      <c r="K38" s="573"/>
      <c r="L38" s="573">
        <v>63.231680946081845</v>
      </c>
      <c r="M38" s="573">
        <v>66.824858945732117</v>
      </c>
      <c r="N38" s="557"/>
      <c r="O38" s="557"/>
    </row>
    <row r="39" spans="1:15" ht="15" customHeight="1">
      <c r="A39" s="557"/>
      <c r="B39" s="666" t="s">
        <v>613</v>
      </c>
      <c r="C39" s="588"/>
      <c r="D39" s="588">
        <v>350</v>
      </c>
      <c r="E39" s="588"/>
      <c r="F39" s="588"/>
      <c r="G39" s="588">
        <v>4637.3789079999997</v>
      </c>
      <c r="H39" s="588"/>
      <c r="I39" s="573"/>
      <c r="J39" s="573">
        <v>87.958504595348103</v>
      </c>
      <c r="K39" s="573"/>
      <c r="L39" s="573"/>
      <c r="M39" s="573">
        <v>117.3430037579641</v>
      </c>
      <c r="N39" s="557"/>
      <c r="O39" s="557"/>
    </row>
    <row r="40" spans="1:15" ht="15" customHeight="1">
      <c r="A40" s="557"/>
      <c r="B40" s="666" t="s">
        <v>614</v>
      </c>
      <c r="C40" s="588"/>
      <c r="D40" s="588">
        <v>330</v>
      </c>
      <c r="E40" s="588"/>
      <c r="F40" s="588"/>
      <c r="G40" s="588">
        <v>4482.107747</v>
      </c>
      <c r="H40" s="588"/>
      <c r="I40" s="573"/>
      <c r="J40" s="573">
        <v>79.586779076094587</v>
      </c>
      <c r="K40" s="573"/>
      <c r="L40" s="573"/>
      <c r="M40" s="573">
        <v>119.34884923225523</v>
      </c>
      <c r="N40" s="557"/>
      <c r="O40" s="557"/>
    </row>
    <row r="41" spans="1:15" ht="15" customHeight="1">
      <c r="A41" s="557"/>
      <c r="B41" s="666" t="s">
        <v>298</v>
      </c>
      <c r="C41" s="588"/>
      <c r="D41" s="588">
        <v>4500</v>
      </c>
      <c r="E41" s="588"/>
      <c r="F41" s="588"/>
      <c r="G41" s="588">
        <v>55241.688354999998</v>
      </c>
      <c r="H41" s="588"/>
      <c r="I41" s="573"/>
      <c r="J41" s="573">
        <v>85.334362002025827</v>
      </c>
      <c r="K41" s="573"/>
      <c r="L41" s="573"/>
      <c r="M41" s="573">
        <v>108.74899742227311</v>
      </c>
      <c r="N41" s="557"/>
      <c r="O41" s="557"/>
    </row>
    <row r="42" spans="1:15" ht="15" customHeight="1">
      <c r="A42" s="557"/>
      <c r="B42" s="666" t="s">
        <v>297</v>
      </c>
      <c r="C42" s="588"/>
      <c r="D42" s="588">
        <v>4400</v>
      </c>
      <c r="E42" s="588"/>
      <c r="F42" s="588"/>
      <c r="G42" s="588">
        <v>59292.335246000002</v>
      </c>
      <c r="H42" s="588"/>
      <c r="I42" s="573"/>
      <c r="J42" s="573">
        <v>78.461687823511866</v>
      </c>
      <c r="K42" s="573"/>
      <c r="L42" s="573"/>
      <c r="M42" s="573">
        <v>103.06223304471757</v>
      </c>
      <c r="N42" s="557"/>
      <c r="O42" s="557"/>
    </row>
    <row r="43" spans="1:15" ht="15" customHeight="1">
      <c r="A43" s="557"/>
      <c r="B43" s="666" t="s">
        <v>296</v>
      </c>
      <c r="C43" s="588"/>
      <c r="D43" s="588">
        <v>600</v>
      </c>
      <c r="E43" s="588"/>
      <c r="F43" s="588"/>
      <c r="G43" s="588">
        <v>6468.3299729999999</v>
      </c>
      <c r="H43" s="588"/>
      <c r="I43" s="573"/>
      <c r="J43" s="573">
        <v>96.509798262625139</v>
      </c>
      <c r="K43" s="573"/>
      <c r="L43" s="573"/>
      <c r="M43" s="573">
        <v>124.01406208457296</v>
      </c>
      <c r="N43" s="557"/>
      <c r="O43" s="557"/>
    </row>
    <row r="44" spans="1:15" ht="15" customHeight="1">
      <c r="A44" s="557"/>
      <c r="B44" s="666" t="s">
        <v>615</v>
      </c>
      <c r="C44" s="588"/>
      <c r="D44" s="588">
        <v>3700</v>
      </c>
      <c r="E44" s="588"/>
      <c r="F44" s="588"/>
      <c r="G44" s="588">
        <v>45721.543632000001</v>
      </c>
      <c r="H44" s="588"/>
      <c r="I44" s="573"/>
      <c r="J44" s="573">
        <v>86.416933331007982</v>
      </c>
      <c r="K44" s="573"/>
      <c r="L44" s="573"/>
      <c r="M44" s="573">
        <v>119.29744582354347</v>
      </c>
      <c r="N44" s="557"/>
      <c r="O44" s="557"/>
    </row>
    <row r="45" spans="1:15" ht="15" customHeight="1">
      <c r="A45" s="557"/>
      <c r="B45" s="666" t="s">
        <v>295</v>
      </c>
      <c r="C45" s="588"/>
      <c r="D45" s="588">
        <v>290</v>
      </c>
      <c r="E45" s="588"/>
      <c r="F45" s="588"/>
      <c r="G45" s="588">
        <v>3408.4095860000002</v>
      </c>
      <c r="H45" s="588"/>
      <c r="I45" s="573"/>
      <c r="J45" s="573">
        <v>91.066624750897446</v>
      </c>
      <c r="K45" s="573"/>
      <c r="L45" s="573"/>
      <c r="M45" s="573">
        <v>109.61294127574904</v>
      </c>
      <c r="N45" s="557"/>
      <c r="O45" s="557"/>
    </row>
    <row r="46" spans="1:15" ht="15" customHeight="1">
      <c r="A46" s="557"/>
      <c r="B46" s="666" t="s">
        <v>294</v>
      </c>
      <c r="C46" s="588"/>
      <c r="D46" s="588">
        <v>1200</v>
      </c>
      <c r="E46" s="588"/>
      <c r="F46" s="588"/>
      <c r="G46" s="588">
        <v>12064.440924</v>
      </c>
      <c r="H46" s="588"/>
      <c r="I46" s="573"/>
      <c r="J46" s="573">
        <v>111.7527703742266</v>
      </c>
      <c r="K46" s="573"/>
      <c r="L46" s="573"/>
      <c r="M46" s="573">
        <v>113.63877660941458</v>
      </c>
      <c r="N46" s="557"/>
      <c r="O46" s="557"/>
    </row>
    <row r="47" spans="1:15" ht="15" customHeight="1">
      <c r="A47" s="557"/>
      <c r="B47" s="666" t="s">
        <v>616</v>
      </c>
      <c r="C47" s="668"/>
      <c r="D47" s="588">
        <v>240</v>
      </c>
      <c r="E47" s="588"/>
      <c r="F47" s="668"/>
      <c r="G47" s="588">
        <v>2771.9028899999998</v>
      </c>
      <c r="H47" s="588"/>
      <c r="I47" s="668"/>
      <c r="J47" s="573">
        <v>79.640819373685872</v>
      </c>
      <c r="K47" s="573"/>
      <c r="L47" s="668"/>
      <c r="M47" s="573">
        <v>97.313768203964429</v>
      </c>
      <c r="N47" s="557"/>
      <c r="O47" s="557"/>
    </row>
    <row r="48" spans="1:15" ht="15" customHeight="1">
      <c r="A48" s="557"/>
      <c r="B48" s="666" t="s">
        <v>617</v>
      </c>
      <c r="C48" s="668"/>
      <c r="D48" s="588">
        <v>400</v>
      </c>
      <c r="E48" s="588"/>
      <c r="F48" s="668"/>
      <c r="G48" s="588">
        <v>4230.2213680000004</v>
      </c>
      <c r="H48" s="588"/>
      <c r="I48" s="668"/>
      <c r="J48" s="573">
        <v>125.45393310249308</v>
      </c>
      <c r="K48" s="573"/>
      <c r="L48" s="668"/>
      <c r="M48" s="573">
        <v>144.77785277942868</v>
      </c>
      <c r="N48" s="557"/>
      <c r="O48" s="557"/>
    </row>
    <row r="49" spans="1:15" ht="15" customHeight="1">
      <c r="A49" s="557"/>
      <c r="B49" s="668"/>
      <c r="C49" s="668"/>
      <c r="D49" s="668"/>
      <c r="E49" s="668"/>
      <c r="F49" s="668"/>
      <c r="G49" s="668"/>
      <c r="H49" s="668"/>
      <c r="I49" s="668"/>
      <c r="J49" s="668"/>
      <c r="K49" s="668"/>
      <c r="L49" s="668"/>
      <c r="M49" s="668"/>
      <c r="N49" s="557"/>
      <c r="O49" s="557"/>
    </row>
    <row r="50" spans="1:15" ht="18" customHeight="1">
      <c r="A50" s="557"/>
      <c r="B50" s="668"/>
      <c r="C50" s="668"/>
      <c r="D50" s="668"/>
      <c r="E50" s="668"/>
      <c r="F50" s="668"/>
      <c r="G50" s="668"/>
      <c r="H50" s="668"/>
      <c r="I50" s="668"/>
      <c r="J50" s="668"/>
      <c r="K50" s="668"/>
      <c r="L50" s="668"/>
      <c r="M50" s="668"/>
      <c r="N50" s="557"/>
      <c r="O50" s="557"/>
    </row>
    <row r="51" spans="1:15" ht="18" customHeight="1">
      <c r="A51" s="557"/>
      <c r="B51" s="668"/>
      <c r="C51" s="668"/>
      <c r="D51" s="668"/>
      <c r="E51" s="668"/>
      <c r="F51" s="668"/>
      <c r="G51" s="668"/>
      <c r="H51" s="668"/>
      <c r="I51" s="668"/>
      <c r="J51" s="668"/>
      <c r="K51" s="668"/>
      <c r="L51" s="668"/>
      <c r="M51" s="668"/>
      <c r="N51" s="557"/>
      <c r="O51" s="557"/>
    </row>
    <row r="52" spans="1:15" ht="18" customHeight="1">
      <c r="A52" s="557"/>
      <c r="B52" s="668"/>
      <c r="C52" s="668"/>
      <c r="D52" s="668"/>
      <c r="E52" s="668"/>
      <c r="F52" s="668"/>
      <c r="G52" s="668"/>
      <c r="H52" s="668"/>
      <c r="I52" s="668"/>
      <c r="J52" s="668"/>
      <c r="K52" s="668"/>
      <c r="L52" s="668"/>
      <c r="M52" s="668"/>
      <c r="N52" s="557"/>
      <c r="O52" s="557"/>
    </row>
    <row r="53" spans="1:15" ht="18" customHeight="1">
      <c r="A53" s="557"/>
      <c r="B53" s="668"/>
      <c r="C53" s="668"/>
      <c r="D53" s="668"/>
      <c r="E53" s="668"/>
      <c r="F53" s="668"/>
      <c r="G53" s="668"/>
      <c r="H53" s="668"/>
      <c r="I53" s="668"/>
      <c r="J53" s="668"/>
      <c r="K53" s="668"/>
      <c r="L53" s="668"/>
      <c r="M53" s="668"/>
      <c r="N53" s="557"/>
      <c r="O53" s="557"/>
    </row>
    <row r="54" spans="1:15" ht="18" customHeight="1">
      <c r="A54" s="557"/>
      <c r="B54" s="668"/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8"/>
      <c r="N54" s="557"/>
      <c r="O54" s="557"/>
    </row>
    <row r="55" spans="1:15" ht="18" customHeight="1">
      <c r="A55" s="557"/>
      <c r="B55" s="668"/>
      <c r="C55" s="668"/>
      <c r="D55" s="668"/>
      <c r="E55" s="668"/>
      <c r="F55" s="668"/>
      <c r="G55" s="668"/>
      <c r="H55" s="668"/>
      <c r="I55" s="668"/>
      <c r="J55" s="668"/>
      <c r="K55" s="668"/>
      <c r="L55" s="668"/>
      <c r="M55" s="668"/>
      <c r="N55" s="557"/>
      <c r="O55" s="557"/>
    </row>
    <row r="56" spans="1:15" ht="18" customHeight="1">
      <c r="A56" s="557"/>
      <c r="B56" s="668"/>
      <c r="C56" s="668"/>
      <c r="D56" s="668"/>
      <c r="E56" s="668"/>
      <c r="F56" s="668"/>
      <c r="G56" s="668"/>
      <c r="H56" s="668"/>
      <c r="I56" s="668"/>
      <c r="J56" s="668"/>
      <c r="K56" s="668"/>
      <c r="L56" s="668"/>
      <c r="M56" s="668"/>
      <c r="N56" s="557"/>
      <c r="O56" s="557"/>
    </row>
    <row r="57" spans="1:15" ht="18" customHeight="1">
      <c r="A57" s="557"/>
      <c r="B57" s="668"/>
      <c r="C57" s="668"/>
      <c r="D57" s="668"/>
      <c r="E57" s="668"/>
      <c r="F57" s="668"/>
      <c r="G57" s="668"/>
      <c r="H57" s="668"/>
      <c r="I57" s="668"/>
      <c r="J57" s="668"/>
      <c r="K57" s="668"/>
      <c r="L57" s="668"/>
      <c r="M57" s="668"/>
      <c r="N57" s="557"/>
      <c r="O57" s="557"/>
    </row>
    <row r="58" spans="1:15" ht="18" customHeight="1">
      <c r="A58" s="557"/>
      <c r="B58" s="668"/>
      <c r="C58" s="668"/>
      <c r="D58" s="668"/>
      <c r="E58" s="668"/>
      <c r="F58" s="668"/>
      <c r="G58" s="668"/>
      <c r="H58" s="668"/>
      <c r="I58" s="668"/>
      <c r="J58" s="668"/>
      <c r="K58" s="668"/>
      <c r="L58" s="668"/>
      <c r="M58" s="668"/>
      <c r="N58" s="557"/>
      <c r="O58" s="557"/>
    </row>
    <row r="59" spans="1:15" ht="18" customHeight="1">
      <c r="A59" s="557"/>
      <c r="B59" s="668"/>
      <c r="C59" s="668"/>
      <c r="D59" s="668"/>
      <c r="E59" s="668"/>
      <c r="F59" s="668"/>
      <c r="G59" s="668"/>
      <c r="H59" s="668"/>
      <c r="I59" s="668"/>
      <c r="J59" s="668"/>
      <c r="K59" s="668"/>
      <c r="L59" s="668"/>
      <c r="M59" s="668"/>
      <c r="N59" s="557"/>
      <c r="O59" s="557"/>
    </row>
    <row r="60" spans="1:15" ht="18" customHeight="1">
      <c r="A60" s="557"/>
      <c r="B60" s="668"/>
      <c r="C60" s="668"/>
      <c r="D60" s="668"/>
      <c r="E60" s="668"/>
      <c r="F60" s="668"/>
      <c r="G60" s="668"/>
      <c r="H60" s="668"/>
      <c r="I60" s="668"/>
      <c r="J60" s="668"/>
      <c r="K60" s="668"/>
      <c r="L60" s="668"/>
      <c r="M60" s="668"/>
      <c r="N60" s="557"/>
      <c r="O60" s="557"/>
    </row>
    <row r="61" spans="1:15" ht="18" customHeight="1">
      <c r="A61" s="557"/>
      <c r="B61" s="668"/>
      <c r="C61" s="668"/>
      <c r="D61" s="668"/>
      <c r="E61" s="668"/>
      <c r="F61" s="668"/>
      <c r="G61" s="668"/>
      <c r="H61" s="668"/>
      <c r="I61" s="668"/>
      <c r="J61" s="668"/>
      <c r="K61" s="668"/>
      <c r="L61" s="668"/>
      <c r="M61" s="668"/>
      <c r="N61" s="557"/>
      <c r="O61" s="557"/>
    </row>
    <row r="62" spans="1:15" ht="18" customHeight="1">
      <c r="A62" s="557"/>
      <c r="B62" s="668"/>
      <c r="C62" s="668"/>
      <c r="D62" s="668"/>
      <c r="E62" s="668"/>
      <c r="F62" s="668"/>
      <c r="G62" s="668"/>
      <c r="H62" s="668"/>
      <c r="I62" s="668"/>
      <c r="J62" s="668"/>
      <c r="K62" s="668"/>
      <c r="L62" s="668"/>
      <c r="M62" s="668"/>
      <c r="N62" s="557"/>
      <c r="O62" s="557"/>
    </row>
    <row r="63" spans="1:15" ht="18" customHeight="1">
      <c r="A63" s="557"/>
      <c r="B63" s="668"/>
      <c r="C63" s="668"/>
      <c r="D63" s="668"/>
      <c r="E63" s="668"/>
      <c r="F63" s="668"/>
      <c r="G63" s="668"/>
      <c r="H63" s="668"/>
      <c r="I63" s="668"/>
      <c r="J63" s="668"/>
      <c r="K63" s="668"/>
      <c r="L63" s="668"/>
      <c r="M63" s="668"/>
      <c r="N63" s="557"/>
      <c r="O63" s="557"/>
    </row>
    <row r="64" spans="1:15" ht="18" customHeight="1">
      <c r="A64" s="557"/>
      <c r="B64" s="668"/>
      <c r="C64" s="668"/>
      <c r="D64" s="668"/>
      <c r="E64" s="668"/>
      <c r="F64" s="668"/>
      <c r="G64" s="668"/>
      <c r="H64" s="668"/>
      <c r="I64" s="668"/>
      <c r="J64" s="668"/>
      <c r="K64" s="668"/>
      <c r="L64" s="668"/>
      <c r="M64" s="668"/>
      <c r="N64" s="557"/>
      <c r="O64" s="557"/>
    </row>
    <row r="65" spans="1:15" ht="18" customHeight="1">
      <c r="A65" s="557"/>
      <c r="B65" s="668"/>
      <c r="C65" s="668"/>
      <c r="D65" s="668"/>
      <c r="E65" s="668"/>
      <c r="F65" s="668"/>
      <c r="G65" s="668"/>
      <c r="H65" s="668"/>
      <c r="I65" s="668"/>
      <c r="J65" s="668"/>
      <c r="K65" s="668"/>
      <c r="L65" s="668"/>
      <c r="M65" s="668"/>
      <c r="N65" s="557"/>
      <c r="O65" s="557"/>
    </row>
    <row r="66" spans="1:15" ht="18" customHeight="1">
      <c r="A66" s="557"/>
      <c r="B66" s="668"/>
      <c r="C66" s="668"/>
      <c r="D66" s="668"/>
      <c r="E66" s="668"/>
      <c r="F66" s="668"/>
      <c r="G66" s="668"/>
      <c r="H66" s="668"/>
      <c r="I66" s="668"/>
      <c r="J66" s="668"/>
      <c r="K66" s="668"/>
      <c r="L66" s="668"/>
      <c r="M66" s="668"/>
      <c r="N66" s="557"/>
      <c r="O66" s="557"/>
    </row>
    <row r="67" spans="1:15" ht="18" customHeight="1">
      <c r="A67" s="557"/>
      <c r="B67" s="668"/>
      <c r="C67" s="668"/>
      <c r="D67" s="668"/>
      <c r="E67" s="668"/>
      <c r="F67" s="668"/>
      <c r="G67" s="668"/>
      <c r="H67" s="668"/>
      <c r="I67" s="668"/>
      <c r="J67" s="668"/>
      <c r="K67" s="668"/>
      <c r="L67" s="668"/>
      <c r="M67" s="668"/>
      <c r="N67" s="557"/>
      <c r="O67" s="557"/>
    </row>
    <row r="68" spans="1:15" ht="18" customHeight="1">
      <c r="A68" s="557"/>
      <c r="B68" s="668"/>
      <c r="C68" s="668"/>
      <c r="D68" s="668"/>
      <c r="E68" s="668"/>
      <c r="F68" s="668"/>
      <c r="G68" s="668"/>
      <c r="H68" s="668"/>
      <c r="I68" s="668"/>
      <c r="J68" s="668"/>
      <c r="K68" s="668"/>
      <c r="L68" s="668"/>
      <c r="M68" s="668"/>
      <c r="N68" s="557"/>
      <c r="O68" s="557"/>
    </row>
    <row r="69" spans="1:15" ht="18" customHeight="1">
      <c r="A69" s="557"/>
      <c r="B69" s="668"/>
      <c r="C69" s="668"/>
      <c r="D69" s="668"/>
      <c r="E69" s="668"/>
      <c r="F69" s="668"/>
      <c r="G69" s="668"/>
      <c r="H69" s="668"/>
      <c r="I69" s="557"/>
      <c r="J69" s="557"/>
      <c r="K69" s="557"/>
      <c r="L69" s="668"/>
      <c r="M69" s="668"/>
      <c r="N69" s="557"/>
      <c r="O69" s="557"/>
    </row>
    <row r="70" spans="1:15" ht="18" customHeight="1">
      <c r="A70" s="557"/>
      <c r="B70" s="668"/>
      <c r="C70" s="557"/>
      <c r="D70" s="557"/>
      <c r="E70" s="557"/>
      <c r="F70" s="557"/>
      <c r="G70" s="557"/>
      <c r="H70" s="557"/>
      <c r="I70" s="557"/>
      <c r="J70" s="557"/>
      <c r="K70" s="557"/>
      <c r="L70" s="557"/>
      <c r="M70" s="557"/>
      <c r="N70" s="557"/>
      <c r="O70" s="557"/>
    </row>
    <row r="71" spans="1:15" ht="18" customHeight="1">
      <c r="A71" s="557"/>
      <c r="B71" s="668"/>
      <c r="C71" s="557"/>
      <c r="D71" s="557"/>
      <c r="E71" s="557"/>
      <c r="F71" s="557"/>
      <c r="G71" s="557"/>
      <c r="H71" s="557"/>
      <c r="I71" s="557"/>
      <c r="J71" s="557"/>
      <c r="K71" s="557"/>
      <c r="L71" s="557"/>
      <c r="M71" s="557"/>
      <c r="N71" s="557"/>
      <c r="O71" s="557"/>
    </row>
    <row r="72" spans="1:15" ht="18" customHeight="1">
      <c r="A72" s="557"/>
      <c r="B72" s="668"/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</row>
    <row r="73" spans="1:15">
      <c r="A73" s="557"/>
      <c r="B73" s="668"/>
      <c r="C73" s="557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</row>
    <row r="74" spans="1:15">
      <c r="A74" s="557"/>
      <c r="B74" s="556"/>
      <c r="C74" s="557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557"/>
    </row>
    <row r="75" spans="1:15">
      <c r="A75" s="557"/>
      <c r="B75" s="556"/>
      <c r="C75" s="557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</row>
    <row r="76" spans="1:15">
      <c r="A76" s="557"/>
      <c r="B76" s="556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</row>
    <row r="77" spans="1:15">
      <c r="A77" s="557"/>
      <c r="B77" s="556"/>
      <c r="C77" s="557"/>
      <c r="D77" s="557"/>
      <c r="E77" s="557"/>
      <c r="F77" s="557"/>
      <c r="G77" s="557"/>
      <c r="H77" s="557"/>
      <c r="I77" s="557"/>
      <c r="J77" s="557"/>
      <c r="K77" s="557"/>
      <c r="L77" s="557"/>
      <c r="M77" s="557"/>
      <c r="N77" s="557"/>
      <c r="O77" s="557"/>
    </row>
    <row r="78" spans="1:15">
      <c r="A78" s="557"/>
      <c r="B78" s="556"/>
      <c r="C78" s="557"/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  <c r="O78" s="557"/>
    </row>
    <row r="79" spans="1:15">
      <c r="A79" s="557"/>
      <c r="B79" s="556"/>
      <c r="C79" s="557"/>
      <c r="D79" s="557"/>
      <c r="E79" s="557"/>
      <c r="F79" s="557"/>
      <c r="G79" s="557"/>
      <c r="H79" s="557"/>
      <c r="I79" s="557"/>
      <c r="J79" s="557"/>
      <c r="K79" s="557"/>
      <c r="L79" s="557"/>
      <c r="M79" s="557"/>
      <c r="N79" s="557"/>
      <c r="O79" s="557"/>
    </row>
    <row r="80" spans="1:15">
      <c r="A80" s="557"/>
      <c r="B80" s="556"/>
      <c r="C80" s="557"/>
      <c r="D80" s="557"/>
      <c r="E80" s="557"/>
      <c r="F80" s="557"/>
      <c r="G80" s="557"/>
      <c r="H80" s="557"/>
      <c r="I80" s="557"/>
      <c r="J80" s="557"/>
      <c r="K80" s="557"/>
      <c r="L80" s="557"/>
      <c r="M80" s="557"/>
      <c r="N80" s="557"/>
      <c r="O80" s="557"/>
    </row>
    <row r="81" spans="1:15">
      <c r="A81" s="557"/>
      <c r="B81" s="556"/>
      <c r="C81" s="557"/>
      <c r="D81" s="557"/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557"/>
    </row>
    <row r="82" spans="1:15">
      <c r="A82" s="557"/>
      <c r="B82" s="556"/>
      <c r="C82" s="557"/>
      <c r="D82" s="557"/>
      <c r="E82" s="557"/>
      <c r="F82" s="557"/>
      <c r="G82" s="557"/>
      <c r="H82" s="557"/>
      <c r="I82" s="557"/>
      <c r="J82" s="557"/>
      <c r="K82" s="557"/>
      <c r="L82" s="557"/>
      <c r="M82" s="557"/>
      <c r="N82" s="557"/>
      <c r="O82" s="557"/>
    </row>
    <row r="83" spans="1:15">
      <c r="A83" s="557"/>
      <c r="B83" s="556"/>
      <c r="C83" s="557"/>
      <c r="D83" s="557"/>
      <c r="E83" s="557"/>
      <c r="F83" s="557"/>
      <c r="G83" s="557"/>
      <c r="H83" s="557"/>
      <c r="I83" s="557"/>
      <c r="J83" s="557"/>
      <c r="K83" s="557"/>
      <c r="L83" s="557"/>
      <c r="M83" s="557"/>
      <c r="N83" s="557"/>
      <c r="O83" s="557"/>
    </row>
    <row r="84" spans="1:15">
      <c r="A84" s="557"/>
      <c r="B84" s="556"/>
      <c r="C84" s="557"/>
      <c r="D84" s="557"/>
      <c r="E84" s="557"/>
      <c r="F84" s="557"/>
      <c r="G84" s="557"/>
      <c r="H84" s="557"/>
      <c r="I84" s="557"/>
      <c r="J84" s="557"/>
      <c r="K84" s="557"/>
      <c r="L84" s="557"/>
      <c r="M84" s="557"/>
      <c r="N84" s="557"/>
      <c r="O84" s="557"/>
    </row>
    <row r="85" spans="1:15">
      <c r="A85" s="557"/>
      <c r="B85" s="556"/>
      <c r="C85" s="557"/>
      <c r="D85" s="557"/>
      <c r="E85" s="557"/>
      <c r="F85" s="557"/>
      <c r="G85" s="557"/>
      <c r="H85" s="557"/>
      <c r="I85" s="557"/>
      <c r="J85" s="557"/>
      <c r="K85" s="557"/>
      <c r="L85" s="557"/>
      <c r="M85" s="557"/>
      <c r="N85" s="557"/>
      <c r="O85" s="557"/>
    </row>
    <row r="86" spans="1:15">
      <c r="A86" s="557"/>
      <c r="B86" s="556"/>
      <c r="C86" s="557"/>
      <c r="D86" s="557"/>
      <c r="E86" s="557"/>
      <c r="F86" s="557"/>
      <c r="G86" s="557"/>
      <c r="H86" s="557"/>
      <c r="I86" s="557"/>
      <c r="J86" s="557"/>
      <c r="K86" s="557"/>
      <c r="L86" s="557"/>
      <c r="M86" s="557"/>
      <c r="N86" s="557"/>
      <c r="O86" s="557"/>
    </row>
    <row r="87" spans="1:15">
      <c r="A87" s="557"/>
      <c r="B87" s="556"/>
      <c r="C87" s="557"/>
      <c r="D87" s="557"/>
      <c r="E87" s="557"/>
      <c r="F87" s="557"/>
      <c r="G87" s="557"/>
      <c r="H87" s="557"/>
      <c r="I87" s="557"/>
      <c r="J87" s="557"/>
      <c r="K87" s="557"/>
      <c r="L87" s="557"/>
      <c r="M87" s="557"/>
      <c r="N87" s="557"/>
      <c r="O87" s="557"/>
    </row>
    <row r="88" spans="1:15">
      <c r="A88" s="557"/>
      <c r="B88" s="556"/>
      <c r="C88" s="557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</row>
    <row r="89" spans="1:15">
      <c r="A89" s="557"/>
      <c r="B89" s="556"/>
      <c r="C89" s="557"/>
      <c r="D89" s="557"/>
      <c r="E89" s="557"/>
      <c r="F89" s="557"/>
      <c r="G89" s="557"/>
      <c r="H89" s="557"/>
      <c r="I89" s="557"/>
      <c r="J89" s="557"/>
      <c r="K89" s="557"/>
      <c r="L89" s="557"/>
      <c r="M89" s="557"/>
      <c r="N89" s="557"/>
      <c r="O89" s="557"/>
    </row>
    <row r="90" spans="1:15">
      <c r="A90" s="557"/>
      <c r="B90" s="556"/>
      <c r="C90" s="557"/>
      <c r="D90" s="557"/>
      <c r="E90" s="557"/>
      <c r="F90" s="557"/>
      <c r="G90" s="557"/>
      <c r="H90" s="557"/>
      <c r="I90" s="557"/>
      <c r="J90" s="557"/>
      <c r="K90" s="557"/>
      <c r="L90" s="557"/>
      <c r="M90" s="557"/>
      <c r="N90" s="557"/>
      <c r="O90" s="557"/>
    </row>
    <row r="91" spans="1:15">
      <c r="A91" s="557"/>
      <c r="B91" s="556"/>
      <c r="C91" s="557"/>
      <c r="D91" s="557"/>
      <c r="E91" s="557"/>
      <c r="F91" s="557"/>
      <c r="G91" s="557"/>
      <c r="H91" s="557"/>
      <c r="I91" s="557"/>
      <c r="J91" s="557"/>
      <c r="K91" s="557"/>
      <c r="L91" s="557"/>
      <c r="M91" s="557"/>
      <c r="N91" s="557"/>
      <c r="O91" s="557"/>
    </row>
    <row r="92" spans="1:15">
      <c r="A92" s="557"/>
      <c r="B92" s="556"/>
      <c r="C92" s="557"/>
      <c r="D92" s="557"/>
      <c r="E92" s="557"/>
      <c r="F92" s="557"/>
      <c r="G92" s="557"/>
      <c r="H92" s="557"/>
      <c r="I92" s="557"/>
      <c r="J92" s="557"/>
      <c r="K92" s="557"/>
      <c r="L92" s="557"/>
      <c r="M92" s="557"/>
      <c r="N92" s="557"/>
      <c r="O92" s="557"/>
    </row>
    <row r="93" spans="1:15">
      <c r="A93" s="557"/>
      <c r="B93" s="556"/>
      <c r="C93" s="557"/>
      <c r="D93" s="557"/>
      <c r="E93" s="557"/>
      <c r="F93" s="557"/>
      <c r="G93" s="557"/>
      <c r="H93" s="557"/>
      <c r="I93" s="557"/>
      <c r="J93" s="557"/>
      <c r="K93" s="557"/>
      <c r="L93" s="557"/>
      <c r="M93" s="557"/>
      <c r="N93" s="557"/>
      <c r="O93" s="557"/>
    </row>
    <row r="94" spans="1:15">
      <c r="A94" s="557"/>
      <c r="B94" s="556"/>
      <c r="C94" s="557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</row>
    <row r="95" spans="1:15">
      <c r="A95" s="557"/>
      <c r="B95" s="556"/>
      <c r="C95" s="557"/>
      <c r="D95" s="557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</row>
    <row r="96" spans="1:15">
      <c r="A96" s="557"/>
      <c r="B96" s="556"/>
      <c r="C96" s="557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</row>
    <row r="97" spans="1:15">
      <c r="A97" s="557"/>
      <c r="B97" s="556"/>
      <c r="C97" s="557"/>
      <c r="D97" s="557"/>
      <c r="E97" s="557"/>
      <c r="F97" s="557"/>
      <c r="G97" s="557"/>
      <c r="H97" s="557"/>
      <c r="I97" s="557"/>
      <c r="J97" s="557"/>
      <c r="K97" s="557"/>
      <c r="L97" s="557"/>
      <c r="M97" s="557"/>
      <c r="N97" s="557"/>
      <c r="O97" s="557"/>
    </row>
    <row r="98" spans="1:15">
      <c r="A98" s="557"/>
      <c r="B98" s="556"/>
      <c r="C98" s="557"/>
      <c r="D98" s="557"/>
      <c r="E98" s="557"/>
      <c r="F98" s="557"/>
      <c r="G98" s="557"/>
      <c r="H98" s="557"/>
      <c r="I98" s="557"/>
      <c r="J98" s="557"/>
      <c r="K98" s="557"/>
      <c r="L98" s="557"/>
      <c r="M98" s="557"/>
      <c r="N98" s="557"/>
      <c r="O98" s="557"/>
    </row>
    <row r="99" spans="1:15">
      <c r="A99" s="557"/>
      <c r="B99" s="556"/>
      <c r="C99" s="557"/>
      <c r="D99" s="557"/>
      <c r="E99" s="557"/>
      <c r="F99" s="557"/>
      <c r="G99" s="557"/>
      <c r="H99" s="557"/>
      <c r="I99" s="557"/>
      <c r="J99" s="557"/>
      <c r="K99" s="557"/>
      <c r="L99" s="557"/>
      <c r="M99" s="557"/>
      <c r="N99" s="557"/>
      <c r="O99" s="557"/>
    </row>
    <row r="100" spans="1:15">
      <c r="A100" s="557"/>
      <c r="B100" s="556"/>
      <c r="C100" s="557"/>
      <c r="D100" s="557"/>
      <c r="E100" s="557"/>
      <c r="F100" s="557"/>
      <c r="G100" s="557"/>
      <c r="H100" s="557"/>
      <c r="I100" s="557"/>
      <c r="J100" s="557"/>
      <c r="K100" s="557"/>
      <c r="L100" s="557"/>
      <c r="M100" s="557"/>
      <c r="N100" s="557"/>
      <c r="O100" s="557"/>
    </row>
    <row r="101" spans="1:15">
      <c r="A101" s="557"/>
      <c r="B101" s="556"/>
      <c r="C101" s="557"/>
      <c r="D101" s="557"/>
      <c r="E101" s="557"/>
      <c r="F101" s="557"/>
      <c r="G101" s="557"/>
      <c r="H101" s="557"/>
      <c r="I101" s="557"/>
      <c r="J101" s="557"/>
      <c r="K101" s="557"/>
      <c r="L101" s="557"/>
      <c r="M101" s="557"/>
      <c r="N101" s="557"/>
      <c r="O101" s="557"/>
    </row>
    <row r="102" spans="1:15">
      <c r="A102" s="557"/>
      <c r="B102" s="556"/>
      <c r="C102" s="557"/>
      <c r="D102" s="557"/>
      <c r="E102" s="557"/>
      <c r="F102" s="557"/>
      <c r="G102" s="557"/>
      <c r="H102" s="557"/>
      <c r="I102" s="557"/>
      <c r="J102" s="557"/>
      <c r="K102" s="557"/>
      <c r="L102" s="557"/>
      <c r="M102" s="557"/>
      <c r="N102" s="557"/>
      <c r="O102" s="557"/>
    </row>
    <row r="103" spans="1:15">
      <c r="A103" s="557"/>
      <c r="B103" s="556"/>
      <c r="C103" s="557"/>
      <c r="D103" s="557"/>
      <c r="E103" s="557"/>
      <c r="F103" s="557"/>
      <c r="G103" s="557"/>
      <c r="H103" s="557"/>
      <c r="I103" s="557"/>
      <c r="J103" s="557"/>
      <c r="K103" s="557"/>
      <c r="L103" s="557"/>
      <c r="M103" s="557"/>
      <c r="N103" s="557"/>
      <c r="O103" s="557"/>
    </row>
    <row r="104" spans="1:15">
      <c r="A104" s="557"/>
      <c r="B104" s="556"/>
      <c r="C104" s="557"/>
      <c r="D104" s="557"/>
      <c r="E104" s="557"/>
      <c r="F104" s="557"/>
      <c r="G104" s="557"/>
      <c r="H104" s="557"/>
      <c r="I104" s="557"/>
      <c r="J104" s="557"/>
      <c r="K104" s="557"/>
      <c r="L104" s="557"/>
      <c r="M104" s="557"/>
      <c r="N104" s="557"/>
      <c r="O104" s="557"/>
    </row>
    <row r="105" spans="1:15">
      <c r="A105" s="557"/>
      <c r="B105" s="556"/>
      <c r="C105" s="557"/>
      <c r="D105" s="557"/>
      <c r="E105" s="557"/>
      <c r="F105" s="557"/>
      <c r="G105" s="557"/>
      <c r="H105" s="557"/>
      <c r="I105" s="557"/>
      <c r="J105" s="557"/>
      <c r="K105" s="557"/>
      <c r="L105" s="557"/>
      <c r="M105" s="557"/>
      <c r="N105" s="557"/>
      <c r="O105" s="557"/>
    </row>
    <row r="106" spans="1:15">
      <c r="A106" s="557"/>
      <c r="B106" s="556"/>
      <c r="C106" s="557"/>
      <c r="D106" s="557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</row>
    <row r="107" spans="1:15">
      <c r="A107" s="557"/>
      <c r="B107" s="556"/>
      <c r="C107" s="557"/>
      <c r="D107" s="557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57"/>
    </row>
    <row r="108" spans="1:15">
      <c r="A108" s="557"/>
      <c r="B108" s="556"/>
      <c r="C108" s="557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57"/>
    </row>
    <row r="109" spans="1:15">
      <c r="A109" s="557"/>
      <c r="B109" s="556"/>
      <c r="C109" s="557"/>
      <c r="D109" s="557"/>
      <c r="E109" s="557"/>
      <c r="F109" s="557"/>
      <c r="G109" s="557"/>
      <c r="H109" s="557"/>
      <c r="I109" s="557"/>
      <c r="J109" s="557"/>
      <c r="K109" s="557"/>
      <c r="L109" s="557"/>
      <c r="M109" s="557"/>
      <c r="N109" s="557"/>
      <c r="O109" s="557"/>
    </row>
    <row r="110" spans="1:15">
      <c r="A110" s="557"/>
      <c r="B110" s="556"/>
      <c r="C110" s="557"/>
      <c r="D110" s="557"/>
      <c r="E110" s="557"/>
      <c r="F110" s="557"/>
      <c r="G110" s="557"/>
      <c r="H110" s="557"/>
      <c r="I110" s="557"/>
      <c r="J110" s="557"/>
      <c r="K110" s="557"/>
      <c r="L110" s="557"/>
      <c r="M110" s="557"/>
      <c r="N110" s="557"/>
      <c r="O110" s="557"/>
    </row>
    <row r="111" spans="1:15">
      <c r="A111" s="557"/>
      <c r="B111" s="556"/>
      <c r="C111" s="557"/>
      <c r="D111" s="557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57"/>
    </row>
    <row r="112" spans="1:15">
      <c r="A112" s="557"/>
      <c r="B112" s="556"/>
      <c r="C112" s="557"/>
      <c r="D112" s="557"/>
      <c r="E112" s="557"/>
      <c r="F112" s="557"/>
      <c r="G112" s="557"/>
      <c r="H112" s="557"/>
      <c r="I112" s="557"/>
      <c r="J112" s="557"/>
      <c r="K112" s="557"/>
      <c r="L112" s="557"/>
      <c r="M112" s="557"/>
      <c r="N112" s="557"/>
      <c r="O112" s="557"/>
    </row>
    <row r="113" spans="1:15">
      <c r="A113" s="557"/>
      <c r="B113" s="556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</row>
    <row r="114" spans="1:15">
      <c r="A114" s="557"/>
      <c r="B114" s="556"/>
      <c r="C114" s="557"/>
      <c r="D114" s="557"/>
      <c r="E114" s="557"/>
      <c r="F114" s="557"/>
      <c r="G114" s="557"/>
      <c r="H114" s="557"/>
      <c r="I114" s="557"/>
      <c r="J114" s="557"/>
      <c r="K114" s="557"/>
      <c r="L114" s="557"/>
      <c r="M114" s="557"/>
      <c r="N114" s="557"/>
      <c r="O114" s="557"/>
    </row>
    <row r="115" spans="1:15">
      <c r="A115" s="557"/>
      <c r="B115" s="556"/>
      <c r="C115" s="557"/>
      <c r="D115" s="557"/>
      <c r="E115" s="557"/>
      <c r="F115" s="557"/>
      <c r="G115" s="557"/>
      <c r="H115" s="557"/>
      <c r="I115" s="557"/>
      <c r="J115" s="557"/>
      <c r="K115" s="557"/>
      <c r="L115" s="557"/>
      <c r="M115" s="557"/>
      <c r="N115" s="557"/>
      <c r="O115" s="557"/>
    </row>
    <row r="116" spans="1:15">
      <c r="A116" s="557"/>
      <c r="B116" s="556"/>
      <c r="C116" s="557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</row>
    <row r="117" spans="1:15">
      <c r="A117" s="557"/>
      <c r="B117" s="556"/>
      <c r="C117" s="557"/>
      <c r="D117" s="557"/>
      <c r="E117" s="557"/>
      <c r="F117" s="557"/>
      <c r="G117" s="557"/>
      <c r="H117" s="557"/>
      <c r="I117" s="557"/>
      <c r="J117" s="557"/>
      <c r="K117" s="557"/>
      <c r="L117" s="557"/>
      <c r="M117" s="557"/>
      <c r="N117" s="557"/>
      <c r="O117" s="557"/>
    </row>
    <row r="118" spans="1:15">
      <c r="A118" s="557"/>
      <c r="B118" s="556"/>
      <c r="C118" s="557"/>
      <c r="D118" s="557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57"/>
    </row>
    <row r="119" spans="1:15">
      <c r="A119" s="557"/>
      <c r="B119" s="556"/>
      <c r="C119" s="557"/>
      <c r="D119" s="557"/>
      <c r="E119" s="557"/>
      <c r="F119" s="557"/>
      <c r="G119" s="557"/>
      <c r="H119" s="557"/>
      <c r="I119" s="557"/>
      <c r="J119" s="557"/>
      <c r="K119" s="557"/>
      <c r="L119" s="557"/>
      <c r="M119" s="557"/>
      <c r="N119" s="557"/>
      <c r="O119" s="557"/>
    </row>
    <row r="120" spans="1:15">
      <c r="A120" s="557"/>
      <c r="B120" s="556"/>
      <c r="C120" s="557"/>
      <c r="D120" s="557"/>
      <c r="E120" s="557"/>
      <c r="F120" s="557"/>
      <c r="G120" s="557"/>
      <c r="H120" s="557"/>
      <c r="I120" s="557"/>
      <c r="J120" s="557"/>
      <c r="K120" s="557"/>
      <c r="L120" s="557"/>
      <c r="M120" s="557"/>
      <c r="N120" s="557"/>
      <c r="O120" s="557"/>
    </row>
    <row r="121" spans="1:15">
      <c r="A121" s="557"/>
      <c r="B121" s="556"/>
      <c r="C121" s="557"/>
      <c r="D121" s="557"/>
      <c r="E121" s="557"/>
      <c r="F121" s="557"/>
      <c r="G121" s="557"/>
      <c r="H121" s="557"/>
      <c r="I121" s="557"/>
      <c r="J121" s="557"/>
      <c r="K121" s="557"/>
      <c r="L121" s="557"/>
      <c r="M121" s="557"/>
      <c r="N121" s="557"/>
      <c r="O121" s="557"/>
    </row>
    <row r="122" spans="1:15">
      <c r="A122" s="557"/>
      <c r="B122" s="556"/>
      <c r="C122" s="557"/>
      <c r="D122" s="557"/>
      <c r="E122" s="557"/>
      <c r="F122" s="557"/>
      <c r="G122" s="557"/>
      <c r="H122" s="557"/>
      <c r="I122" s="557"/>
      <c r="J122" s="557"/>
      <c r="K122" s="557"/>
      <c r="L122" s="557"/>
      <c r="M122" s="557"/>
      <c r="N122" s="557"/>
      <c r="O122" s="557"/>
    </row>
    <row r="123" spans="1:15">
      <c r="A123" s="557"/>
      <c r="B123" s="556"/>
      <c r="C123" s="557"/>
      <c r="D123" s="557"/>
      <c r="E123" s="557"/>
      <c r="F123" s="557"/>
      <c r="G123" s="557"/>
      <c r="H123" s="557"/>
      <c r="I123" s="557"/>
      <c r="J123" s="557"/>
      <c r="K123" s="557"/>
      <c r="L123" s="557"/>
      <c r="M123" s="557"/>
      <c r="N123" s="557"/>
      <c r="O123" s="557"/>
    </row>
    <row r="124" spans="1:15">
      <c r="A124" s="557"/>
      <c r="B124" s="556"/>
      <c r="C124" s="557"/>
      <c r="D124" s="557"/>
      <c r="E124" s="557"/>
      <c r="F124" s="557"/>
      <c r="G124" s="557"/>
      <c r="H124" s="557"/>
      <c r="I124" s="557"/>
      <c r="J124" s="557"/>
      <c r="K124" s="557"/>
      <c r="L124" s="557"/>
      <c r="M124" s="557"/>
      <c r="N124" s="557"/>
      <c r="O124" s="557"/>
    </row>
    <row r="125" spans="1:15">
      <c r="A125" s="557"/>
      <c r="B125" s="556"/>
      <c r="C125" s="557"/>
      <c r="D125" s="557"/>
      <c r="E125" s="557"/>
      <c r="F125" s="557"/>
      <c r="G125" s="557"/>
      <c r="H125" s="557"/>
      <c r="I125" s="557"/>
      <c r="J125" s="557"/>
      <c r="K125" s="557"/>
      <c r="L125" s="557"/>
      <c r="M125" s="557"/>
      <c r="N125" s="557"/>
      <c r="O125" s="557"/>
    </row>
    <row r="126" spans="1:15">
      <c r="A126" s="557"/>
      <c r="B126" s="556"/>
      <c r="C126" s="557"/>
      <c r="D126" s="557"/>
      <c r="E126" s="557"/>
      <c r="F126" s="557"/>
      <c r="G126" s="557"/>
      <c r="H126" s="557"/>
      <c r="I126" s="557"/>
      <c r="J126" s="557"/>
      <c r="K126" s="557"/>
      <c r="L126" s="557"/>
      <c r="M126" s="557"/>
      <c r="N126" s="557"/>
      <c r="O126" s="557"/>
    </row>
    <row r="127" spans="1:15">
      <c r="A127" s="557"/>
      <c r="B127" s="556"/>
      <c r="C127" s="557"/>
      <c r="D127" s="557"/>
      <c r="E127" s="557"/>
      <c r="F127" s="557"/>
      <c r="G127" s="557"/>
      <c r="H127" s="557"/>
      <c r="I127" s="557"/>
      <c r="J127" s="557"/>
      <c r="K127" s="557"/>
      <c r="L127" s="557"/>
      <c r="M127" s="557"/>
      <c r="N127" s="557"/>
      <c r="O127" s="557"/>
    </row>
    <row r="128" spans="1:15">
      <c r="A128" s="557"/>
      <c r="B128" s="556"/>
      <c r="C128" s="557"/>
      <c r="D128" s="557"/>
      <c r="E128" s="557"/>
      <c r="F128" s="557"/>
      <c r="G128" s="557"/>
      <c r="H128" s="557"/>
      <c r="I128" s="557"/>
      <c r="J128" s="557"/>
      <c r="K128" s="557"/>
      <c r="L128" s="557"/>
      <c r="M128" s="557"/>
      <c r="N128" s="557"/>
      <c r="O128" s="557"/>
    </row>
    <row r="129" spans="1:15">
      <c r="A129" s="557"/>
      <c r="B129" s="556"/>
      <c r="C129" s="557"/>
      <c r="D129" s="557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</row>
    <row r="130" spans="1:15">
      <c r="A130" s="557"/>
      <c r="B130" s="556"/>
      <c r="C130" s="557"/>
      <c r="D130" s="557"/>
      <c r="E130" s="557"/>
      <c r="F130" s="557"/>
      <c r="G130" s="557"/>
      <c r="H130" s="557"/>
      <c r="I130" s="557"/>
      <c r="J130" s="557"/>
      <c r="K130" s="557"/>
      <c r="L130" s="557"/>
      <c r="M130" s="557"/>
      <c r="N130" s="557"/>
      <c r="O130" s="557"/>
    </row>
    <row r="131" spans="1:15">
      <c r="A131" s="557"/>
      <c r="B131" s="556"/>
      <c r="C131" s="557"/>
      <c r="D131" s="557"/>
      <c r="E131" s="557"/>
      <c r="F131" s="557"/>
      <c r="G131" s="557"/>
      <c r="H131" s="557"/>
      <c r="I131" s="557"/>
      <c r="J131" s="557"/>
      <c r="K131" s="557"/>
      <c r="L131" s="557"/>
      <c r="M131" s="557"/>
      <c r="N131" s="557"/>
      <c r="O131" s="557"/>
    </row>
    <row r="132" spans="1:15">
      <c r="A132" s="557"/>
      <c r="B132" s="556"/>
      <c r="C132" s="557"/>
      <c r="D132" s="557"/>
      <c r="E132" s="557"/>
      <c r="F132" s="557"/>
      <c r="G132" s="557"/>
      <c r="H132" s="557"/>
      <c r="I132" s="557"/>
      <c r="J132" s="557"/>
      <c r="K132" s="557"/>
      <c r="L132" s="557"/>
      <c r="M132" s="557"/>
      <c r="N132" s="557"/>
      <c r="O132" s="557"/>
    </row>
    <row r="133" spans="1:15">
      <c r="A133" s="557"/>
      <c r="B133" s="556"/>
      <c r="C133" s="557"/>
      <c r="D133" s="557"/>
      <c r="E133" s="557"/>
      <c r="F133" s="557"/>
      <c r="G133" s="557"/>
      <c r="H133" s="557"/>
      <c r="I133" s="557"/>
      <c r="J133" s="557"/>
      <c r="K133" s="557"/>
      <c r="L133" s="557"/>
      <c r="M133" s="557"/>
      <c r="N133" s="557"/>
      <c r="O133" s="557"/>
    </row>
    <row r="134" spans="1:15">
      <c r="A134" s="557"/>
      <c r="B134" s="556"/>
      <c r="C134" s="557"/>
      <c r="D134" s="557"/>
      <c r="E134" s="557"/>
      <c r="F134" s="557"/>
      <c r="G134" s="557"/>
      <c r="H134" s="557"/>
      <c r="I134" s="557"/>
      <c r="J134" s="557"/>
      <c r="K134" s="557"/>
      <c r="L134" s="557"/>
      <c r="M134" s="557"/>
      <c r="N134" s="557"/>
      <c r="O134" s="557"/>
    </row>
    <row r="135" spans="1:15">
      <c r="A135" s="557"/>
      <c r="B135" s="556"/>
      <c r="C135" s="557"/>
      <c r="D135" s="557"/>
      <c r="E135" s="557"/>
      <c r="F135" s="557"/>
      <c r="G135" s="557"/>
      <c r="H135" s="557"/>
      <c r="I135" s="557"/>
      <c r="J135" s="557"/>
      <c r="K135" s="557"/>
      <c r="L135" s="557"/>
      <c r="M135" s="557"/>
      <c r="N135" s="557"/>
      <c r="O135" s="557"/>
    </row>
    <row r="136" spans="1:15">
      <c r="A136" s="557"/>
      <c r="B136" s="556"/>
      <c r="C136" s="557"/>
      <c r="D136" s="557"/>
      <c r="E136" s="557"/>
      <c r="F136" s="557"/>
      <c r="G136" s="557"/>
      <c r="H136" s="557"/>
      <c r="I136" s="557"/>
      <c r="J136" s="557"/>
      <c r="K136" s="557"/>
      <c r="L136" s="557"/>
      <c r="M136" s="557"/>
      <c r="N136" s="557"/>
      <c r="O136" s="557"/>
    </row>
    <row r="137" spans="1:15">
      <c r="A137" s="557"/>
      <c r="B137" s="556"/>
      <c r="C137" s="557"/>
      <c r="D137" s="557"/>
      <c r="E137" s="557"/>
      <c r="F137" s="557"/>
      <c r="G137" s="557"/>
      <c r="H137" s="557"/>
      <c r="I137" s="557"/>
      <c r="J137" s="557"/>
      <c r="K137" s="557"/>
      <c r="L137" s="557"/>
      <c r="M137" s="557"/>
      <c r="N137" s="557"/>
      <c r="O137" s="557"/>
    </row>
    <row r="138" spans="1:15">
      <c r="A138" s="557"/>
      <c r="B138" s="556"/>
      <c r="C138" s="557"/>
      <c r="D138" s="557"/>
      <c r="E138" s="557"/>
      <c r="F138" s="557"/>
      <c r="G138" s="557"/>
      <c r="H138" s="557"/>
      <c r="I138" s="557"/>
      <c r="J138" s="557"/>
      <c r="K138" s="557"/>
      <c r="L138" s="557"/>
      <c r="M138" s="557"/>
      <c r="N138" s="557"/>
      <c r="O138" s="557"/>
    </row>
    <row r="139" spans="1:15">
      <c r="A139" s="557"/>
      <c r="B139" s="556"/>
      <c r="C139" s="557"/>
      <c r="D139" s="557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</row>
    <row r="140" spans="1:15">
      <c r="A140" s="557"/>
      <c r="B140" s="556"/>
      <c r="C140" s="557"/>
      <c r="D140" s="557"/>
      <c r="E140" s="557"/>
      <c r="F140" s="557"/>
      <c r="G140" s="557"/>
      <c r="H140" s="557"/>
      <c r="I140" s="557"/>
      <c r="J140" s="557"/>
      <c r="K140" s="557"/>
      <c r="L140" s="557"/>
      <c r="M140" s="557"/>
      <c r="N140" s="557"/>
      <c r="O140" s="557"/>
    </row>
    <row r="141" spans="1:15">
      <c r="A141" s="557"/>
      <c r="B141" s="556"/>
      <c r="C141" s="557"/>
      <c r="D141" s="557"/>
      <c r="E141" s="557"/>
      <c r="F141" s="557"/>
      <c r="G141" s="557"/>
      <c r="H141" s="557"/>
      <c r="I141" s="557"/>
      <c r="J141" s="557"/>
      <c r="K141" s="557"/>
      <c r="L141" s="557"/>
      <c r="M141" s="557"/>
      <c r="N141" s="557"/>
      <c r="O141" s="557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4803149606299213" right="0.59055118110236227" top="0.74803149606299213" bottom="0.51181102362204722" header="0.43307086614173229" footer="0.31496062992125984"/>
  <pageSetup paperSize="9" firstPageNumber="74" orientation="portrait" r:id="rId1"/>
  <headerFooter alignWithMargins="0"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workbookViewId="0">
      <selection activeCell="I19" sqref="I19"/>
    </sheetView>
  </sheetViews>
  <sheetFormatPr defaultRowHeight="16.5" customHeight="1"/>
  <cols>
    <col min="1" max="1" width="2.44140625" style="179" customWidth="1"/>
    <col min="2" max="2" width="29" style="181" customWidth="1"/>
    <col min="3" max="3" width="6.5546875" style="179" bestFit="1" customWidth="1"/>
    <col min="4" max="4" width="6" style="179" bestFit="1" customWidth="1"/>
    <col min="5" max="5" width="0.6640625" style="179" customWidth="1"/>
    <col min="6" max="6" width="6.5546875" style="179" bestFit="1" customWidth="1"/>
    <col min="7" max="7" width="6" style="179" bestFit="1" customWidth="1"/>
    <col min="8" max="8" width="0.6640625" style="179" customWidth="1"/>
    <col min="9" max="9" width="6.5546875" style="180" bestFit="1" customWidth="1"/>
    <col min="10" max="10" width="7.33203125" style="180" customWidth="1"/>
    <col min="11" max="11" width="1" style="180" customWidth="1"/>
    <col min="12" max="12" width="7.33203125" style="180" customWidth="1"/>
    <col min="13" max="13" width="7.5546875" style="180" customWidth="1"/>
    <col min="14" max="249" width="9.33203125" style="179"/>
    <col min="250" max="250" width="2.44140625" style="179" customWidth="1"/>
    <col min="251" max="251" width="30.6640625" style="179" customWidth="1"/>
    <col min="252" max="259" width="7" style="179" customWidth="1"/>
    <col min="260" max="261" width="7.5546875" style="179" customWidth="1"/>
    <col min="262" max="263" width="8.33203125" style="179" customWidth="1"/>
    <col min="264" max="505" width="9.33203125" style="179"/>
    <col min="506" max="506" width="2.44140625" style="179" customWidth="1"/>
    <col min="507" max="507" width="30.6640625" style="179" customWidth="1"/>
    <col min="508" max="515" width="7" style="179" customWidth="1"/>
    <col min="516" max="517" width="7.5546875" style="179" customWidth="1"/>
    <col min="518" max="519" width="8.33203125" style="179" customWidth="1"/>
    <col min="520" max="761" width="9.33203125" style="179"/>
    <col min="762" max="762" width="2.44140625" style="179" customWidth="1"/>
    <col min="763" max="763" width="30.6640625" style="179" customWidth="1"/>
    <col min="764" max="771" width="7" style="179" customWidth="1"/>
    <col min="772" max="773" width="7.5546875" style="179" customWidth="1"/>
    <col min="774" max="775" width="8.33203125" style="179" customWidth="1"/>
    <col min="776" max="1017" width="9.33203125" style="179"/>
    <col min="1018" max="1018" width="2.44140625" style="179" customWidth="1"/>
    <col min="1019" max="1019" width="30.6640625" style="179" customWidth="1"/>
    <col min="1020" max="1027" width="7" style="179" customWidth="1"/>
    <col min="1028" max="1029" width="7.5546875" style="179" customWidth="1"/>
    <col min="1030" max="1031" width="8.33203125" style="179" customWidth="1"/>
    <col min="1032" max="1273" width="9.33203125" style="179"/>
    <col min="1274" max="1274" width="2.44140625" style="179" customWidth="1"/>
    <col min="1275" max="1275" width="30.6640625" style="179" customWidth="1"/>
    <col min="1276" max="1283" width="7" style="179" customWidth="1"/>
    <col min="1284" max="1285" width="7.5546875" style="179" customWidth="1"/>
    <col min="1286" max="1287" width="8.33203125" style="179" customWidth="1"/>
    <col min="1288" max="1529" width="9.33203125" style="179"/>
    <col min="1530" max="1530" width="2.44140625" style="179" customWidth="1"/>
    <col min="1531" max="1531" width="30.6640625" style="179" customWidth="1"/>
    <col min="1532" max="1539" width="7" style="179" customWidth="1"/>
    <col min="1540" max="1541" width="7.5546875" style="179" customWidth="1"/>
    <col min="1542" max="1543" width="8.33203125" style="179" customWidth="1"/>
    <col min="1544" max="1785" width="9.33203125" style="179"/>
    <col min="1786" max="1786" width="2.44140625" style="179" customWidth="1"/>
    <col min="1787" max="1787" width="30.6640625" style="179" customWidth="1"/>
    <col min="1788" max="1795" width="7" style="179" customWidth="1"/>
    <col min="1796" max="1797" width="7.5546875" style="179" customWidth="1"/>
    <col min="1798" max="1799" width="8.33203125" style="179" customWidth="1"/>
    <col min="1800" max="2041" width="9.33203125" style="179"/>
    <col min="2042" max="2042" width="2.44140625" style="179" customWidth="1"/>
    <col min="2043" max="2043" width="30.6640625" style="179" customWidth="1"/>
    <col min="2044" max="2051" width="7" style="179" customWidth="1"/>
    <col min="2052" max="2053" width="7.5546875" style="179" customWidth="1"/>
    <col min="2054" max="2055" width="8.33203125" style="179" customWidth="1"/>
    <col min="2056" max="2297" width="9.33203125" style="179"/>
    <col min="2298" max="2298" width="2.44140625" style="179" customWidth="1"/>
    <col min="2299" max="2299" width="30.6640625" style="179" customWidth="1"/>
    <col min="2300" max="2307" width="7" style="179" customWidth="1"/>
    <col min="2308" max="2309" width="7.5546875" style="179" customWidth="1"/>
    <col min="2310" max="2311" width="8.33203125" style="179" customWidth="1"/>
    <col min="2312" max="2553" width="9.33203125" style="179"/>
    <col min="2554" max="2554" width="2.44140625" style="179" customWidth="1"/>
    <col min="2555" max="2555" width="30.6640625" style="179" customWidth="1"/>
    <col min="2556" max="2563" width="7" style="179" customWidth="1"/>
    <col min="2564" max="2565" width="7.5546875" style="179" customWidth="1"/>
    <col min="2566" max="2567" width="8.33203125" style="179" customWidth="1"/>
    <col min="2568" max="2809" width="9.33203125" style="179"/>
    <col min="2810" max="2810" width="2.44140625" style="179" customWidth="1"/>
    <col min="2811" max="2811" width="30.6640625" style="179" customWidth="1"/>
    <col min="2812" max="2819" width="7" style="179" customWidth="1"/>
    <col min="2820" max="2821" width="7.5546875" style="179" customWidth="1"/>
    <col min="2822" max="2823" width="8.33203125" style="179" customWidth="1"/>
    <col min="2824" max="3065" width="9.33203125" style="179"/>
    <col min="3066" max="3066" width="2.44140625" style="179" customWidth="1"/>
    <col min="3067" max="3067" width="30.6640625" style="179" customWidth="1"/>
    <col min="3068" max="3075" width="7" style="179" customWidth="1"/>
    <col min="3076" max="3077" width="7.5546875" style="179" customWidth="1"/>
    <col min="3078" max="3079" width="8.33203125" style="179" customWidth="1"/>
    <col min="3080" max="3321" width="9.33203125" style="179"/>
    <col min="3322" max="3322" width="2.44140625" style="179" customWidth="1"/>
    <col min="3323" max="3323" width="30.6640625" style="179" customWidth="1"/>
    <col min="3324" max="3331" width="7" style="179" customWidth="1"/>
    <col min="3332" max="3333" width="7.5546875" style="179" customWidth="1"/>
    <col min="3334" max="3335" width="8.33203125" style="179" customWidth="1"/>
    <col min="3336" max="3577" width="9.33203125" style="179"/>
    <col min="3578" max="3578" width="2.44140625" style="179" customWidth="1"/>
    <col min="3579" max="3579" width="30.6640625" style="179" customWidth="1"/>
    <col min="3580" max="3587" width="7" style="179" customWidth="1"/>
    <col min="3588" max="3589" width="7.5546875" style="179" customWidth="1"/>
    <col min="3590" max="3591" width="8.33203125" style="179" customWidth="1"/>
    <col min="3592" max="3833" width="9.33203125" style="179"/>
    <col min="3834" max="3834" width="2.44140625" style="179" customWidth="1"/>
    <col min="3835" max="3835" width="30.6640625" style="179" customWidth="1"/>
    <col min="3836" max="3843" width="7" style="179" customWidth="1"/>
    <col min="3844" max="3845" width="7.5546875" style="179" customWidth="1"/>
    <col min="3846" max="3847" width="8.33203125" style="179" customWidth="1"/>
    <col min="3848" max="4089" width="9.33203125" style="179"/>
    <col min="4090" max="4090" width="2.44140625" style="179" customWidth="1"/>
    <col min="4091" max="4091" width="30.6640625" style="179" customWidth="1"/>
    <col min="4092" max="4099" width="7" style="179" customWidth="1"/>
    <col min="4100" max="4101" width="7.5546875" style="179" customWidth="1"/>
    <col min="4102" max="4103" width="8.33203125" style="179" customWidth="1"/>
    <col min="4104" max="4345" width="9.33203125" style="179"/>
    <col min="4346" max="4346" width="2.44140625" style="179" customWidth="1"/>
    <col min="4347" max="4347" width="30.6640625" style="179" customWidth="1"/>
    <col min="4348" max="4355" width="7" style="179" customWidth="1"/>
    <col min="4356" max="4357" width="7.5546875" style="179" customWidth="1"/>
    <col min="4358" max="4359" width="8.33203125" style="179" customWidth="1"/>
    <col min="4360" max="4601" width="9.33203125" style="179"/>
    <col min="4602" max="4602" width="2.44140625" style="179" customWidth="1"/>
    <col min="4603" max="4603" width="30.6640625" style="179" customWidth="1"/>
    <col min="4604" max="4611" width="7" style="179" customWidth="1"/>
    <col min="4612" max="4613" width="7.5546875" style="179" customWidth="1"/>
    <col min="4614" max="4615" width="8.33203125" style="179" customWidth="1"/>
    <col min="4616" max="4857" width="9.33203125" style="179"/>
    <col min="4858" max="4858" width="2.44140625" style="179" customWidth="1"/>
    <col min="4859" max="4859" width="30.6640625" style="179" customWidth="1"/>
    <col min="4860" max="4867" width="7" style="179" customWidth="1"/>
    <col min="4868" max="4869" width="7.5546875" style="179" customWidth="1"/>
    <col min="4870" max="4871" width="8.33203125" style="179" customWidth="1"/>
    <col min="4872" max="5113" width="9.33203125" style="179"/>
    <col min="5114" max="5114" width="2.44140625" style="179" customWidth="1"/>
    <col min="5115" max="5115" width="30.6640625" style="179" customWidth="1"/>
    <col min="5116" max="5123" width="7" style="179" customWidth="1"/>
    <col min="5124" max="5125" width="7.5546875" style="179" customWidth="1"/>
    <col min="5126" max="5127" width="8.33203125" style="179" customWidth="1"/>
    <col min="5128" max="5369" width="9.33203125" style="179"/>
    <col min="5370" max="5370" width="2.44140625" style="179" customWidth="1"/>
    <col min="5371" max="5371" width="30.6640625" style="179" customWidth="1"/>
    <col min="5372" max="5379" width="7" style="179" customWidth="1"/>
    <col min="5380" max="5381" width="7.5546875" style="179" customWidth="1"/>
    <col min="5382" max="5383" width="8.33203125" style="179" customWidth="1"/>
    <col min="5384" max="5625" width="9.33203125" style="179"/>
    <col min="5626" max="5626" width="2.44140625" style="179" customWidth="1"/>
    <col min="5627" max="5627" width="30.6640625" style="179" customWidth="1"/>
    <col min="5628" max="5635" width="7" style="179" customWidth="1"/>
    <col min="5636" max="5637" width="7.5546875" style="179" customWidth="1"/>
    <col min="5638" max="5639" width="8.33203125" style="179" customWidth="1"/>
    <col min="5640" max="5881" width="9.33203125" style="179"/>
    <col min="5882" max="5882" width="2.44140625" style="179" customWidth="1"/>
    <col min="5883" max="5883" width="30.6640625" style="179" customWidth="1"/>
    <col min="5884" max="5891" width="7" style="179" customWidth="1"/>
    <col min="5892" max="5893" width="7.5546875" style="179" customWidth="1"/>
    <col min="5894" max="5895" width="8.33203125" style="179" customWidth="1"/>
    <col min="5896" max="6137" width="9.33203125" style="179"/>
    <col min="6138" max="6138" width="2.44140625" style="179" customWidth="1"/>
    <col min="6139" max="6139" width="30.6640625" style="179" customWidth="1"/>
    <col min="6140" max="6147" width="7" style="179" customWidth="1"/>
    <col min="6148" max="6149" width="7.5546875" style="179" customWidth="1"/>
    <col min="6150" max="6151" width="8.33203125" style="179" customWidth="1"/>
    <col min="6152" max="6393" width="9.33203125" style="179"/>
    <col min="6394" max="6394" width="2.44140625" style="179" customWidth="1"/>
    <col min="6395" max="6395" width="30.6640625" style="179" customWidth="1"/>
    <col min="6396" max="6403" width="7" style="179" customWidth="1"/>
    <col min="6404" max="6405" width="7.5546875" style="179" customWidth="1"/>
    <col min="6406" max="6407" width="8.33203125" style="179" customWidth="1"/>
    <col min="6408" max="6649" width="9.33203125" style="179"/>
    <col min="6650" max="6650" width="2.44140625" style="179" customWidth="1"/>
    <col min="6651" max="6651" width="30.6640625" style="179" customWidth="1"/>
    <col min="6652" max="6659" width="7" style="179" customWidth="1"/>
    <col min="6660" max="6661" width="7.5546875" style="179" customWidth="1"/>
    <col min="6662" max="6663" width="8.33203125" style="179" customWidth="1"/>
    <col min="6664" max="6905" width="9.33203125" style="179"/>
    <col min="6906" max="6906" width="2.44140625" style="179" customWidth="1"/>
    <col min="6907" max="6907" width="30.6640625" style="179" customWidth="1"/>
    <col min="6908" max="6915" width="7" style="179" customWidth="1"/>
    <col min="6916" max="6917" width="7.5546875" style="179" customWidth="1"/>
    <col min="6918" max="6919" width="8.33203125" style="179" customWidth="1"/>
    <col min="6920" max="7161" width="9.33203125" style="179"/>
    <col min="7162" max="7162" width="2.44140625" style="179" customWidth="1"/>
    <col min="7163" max="7163" width="30.6640625" style="179" customWidth="1"/>
    <col min="7164" max="7171" width="7" style="179" customWidth="1"/>
    <col min="7172" max="7173" width="7.5546875" style="179" customWidth="1"/>
    <col min="7174" max="7175" width="8.33203125" style="179" customWidth="1"/>
    <col min="7176" max="7417" width="9.33203125" style="179"/>
    <col min="7418" max="7418" width="2.44140625" style="179" customWidth="1"/>
    <col min="7419" max="7419" width="30.6640625" style="179" customWidth="1"/>
    <col min="7420" max="7427" width="7" style="179" customWidth="1"/>
    <col min="7428" max="7429" width="7.5546875" style="179" customWidth="1"/>
    <col min="7430" max="7431" width="8.33203125" style="179" customWidth="1"/>
    <col min="7432" max="7673" width="9.33203125" style="179"/>
    <col min="7674" max="7674" width="2.44140625" style="179" customWidth="1"/>
    <col min="7675" max="7675" width="30.6640625" style="179" customWidth="1"/>
    <col min="7676" max="7683" width="7" style="179" customWidth="1"/>
    <col min="7684" max="7685" width="7.5546875" style="179" customWidth="1"/>
    <col min="7686" max="7687" width="8.33203125" style="179" customWidth="1"/>
    <col min="7688" max="7929" width="9.33203125" style="179"/>
    <col min="7930" max="7930" width="2.44140625" style="179" customWidth="1"/>
    <col min="7931" max="7931" width="30.6640625" style="179" customWidth="1"/>
    <col min="7932" max="7939" width="7" style="179" customWidth="1"/>
    <col min="7940" max="7941" width="7.5546875" style="179" customWidth="1"/>
    <col min="7942" max="7943" width="8.33203125" style="179" customWidth="1"/>
    <col min="7944" max="8185" width="9.33203125" style="179"/>
    <col min="8186" max="8186" width="2.44140625" style="179" customWidth="1"/>
    <col min="8187" max="8187" width="30.6640625" style="179" customWidth="1"/>
    <col min="8188" max="8195" width="7" style="179" customWidth="1"/>
    <col min="8196" max="8197" width="7.5546875" style="179" customWidth="1"/>
    <col min="8198" max="8199" width="8.33203125" style="179" customWidth="1"/>
    <col min="8200" max="8441" width="9.33203125" style="179"/>
    <col min="8442" max="8442" width="2.44140625" style="179" customWidth="1"/>
    <col min="8443" max="8443" width="30.6640625" style="179" customWidth="1"/>
    <col min="8444" max="8451" width="7" style="179" customWidth="1"/>
    <col min="8452" max="8453" width="7.5546875" style="179" customWidth="1"/>
    <col min="8454" max="8455" width="8.33203125" style="179" customWidth="1"/>
    <col min="8456" max="8697" width="9.33203125" style="179"/>
    <col min="8698" max="8698" width="2.44140625" style="179" customWidth="1"/>
    <col min="8699" max="8699" width="30.6640625" style="179" customWidth="1"/>
    <col min="8700" max="8707" width="7" style="179" customWidth="1"/>
    <col min="8708" max="8709" width="7.5546875" style="179" customWidth="1"/>
    <col min="8710" max="8711" width="8.33203125" style="179" customWidth="1"/>
    <col min="8712" max="8953" width="9.33203125" style="179"/>
    <col min="8954" max="8954" width="2.44140625" style="179" customWidth="1"/>
    <col min="8955" max="8955" width="30.6640625" style="179" customWidth="1"/>
    <col min="8956" max="8963" width="7" style="179" customWidth="1"/>
    <col min="8964" max="8965" width="7.5546875" style="179" customWidth="1"/>
    <col min="8966" max="8967" width="8.33203125" style="179" customWidth="1"/>
    <col min="8968" max="9209" width="9.33203125" style="179"/>
    <col min="9210" max="9210" width="2.44140625" style="179" customWidth="1"/>
    <col min="9211" max="9211" width="30.6640625" style="179" customWidth="1"/>
    <col min="9212" max="9219" width="7" style="179" customWidth="1"/>
    <col min="9220" max="9221" width="7.5546875" style="179" customWidth="1"/>
    <col min="9222" max="9223" width="8.33203125" style="179" customWidth="1"/>
    <col min="9224" max="9465" width="9.33203125" style="179"/>
    <col min="9466" max="9466" width="2.44140625" style="179" customWidth="1"/>
    <col min="9467" max="9467" width="30.6640625" style="179" customWidth="1"/>
    <col min="9468" max="9475" width="7" style="179" customWidth="1"/>
    <col min="9476" max="9477" width="7.5546875" style="179" customWidth="1"/>
    <col min="9478" max="9479" width="8.33203125" style="179" customWidth="1"/>
    <col min="9480" max="9721" width="9.33203125" style="179"/>
    <col min="9722" max="9722" width="2.44140625" style="179" customWidth="1"/>
    <col min="9723" max="9723" width="30.6640625" style="179" customWidth="1"/>
    <col min="9724" max="9731" width="7" style="179" customWidth="1"/>
    <col min="9732" max="9733" width="7.5546875" style="179" customWidth="1"/>
    <col min="9734" max="9735" width="8.33203125" style="179" customWidth="1"/>
    <col min="9736" max="9977" width="9.33203125" style="179"/>
    <col min="9978" max="9978" width="2.44140625" style="179" customWidth="1"/>
    <col min="9979" max="9979" width="30.6640625" style="179" customWidth="1"/>
    <col min="9980" max="9987" width="7" style="179" customWidth="1"/>
    <col min="9988" max="9989" width="7.5546875" style="179" customWidth="1"/>
    <col min="9990" max="9991" width="8.33203125" style="179" customWidth="1"/>
    <col min="9992" max="10233" width="9.33203125" style="179"/>
    <col min="10234" max="10234" width="2.44140625" style="179" customWidth="1"/>
    <col min="10235" max="10235" width="30.6640625" style="179" customWidth="1"/>
    <col min="10236" max="10243" width="7" style="179" customWidth="1"/>
    <col min="10244" max="10245" width="7.5546875" style="179" customWidth="1"/>
    <col min="10246" max="10247" width="8.33203125" style="179" customWidth="1"/>
    <col min="10248" max="10489" width="9.33203125" style="179"/>
    <col min="10490" max="10490" width="2.44140625" style="179" customWidth="1"/>
    <col min="10491" max="10491" width="30.6640625" style="179" customWidth="1"/>
    <col min="10492" max="10499" width="7" style="179" customWidth="1"/>
    <col min="10500" max="10501" width="7.5546875" style="179" customWidth="1"/>
    <col min="10502" max="10503" width="8.33203125" style="179" customWidth="1"/>
    <col min="10504" max="10745" width="9.33203125" style="179"/>
    <col min="10746" max="10746" width="2.44140625" style="179" customWidth="1"/>
    <col min="10747" max="10747" width="30.6640625" style="179" customWidth="1"/>
    <col min="10748" max="10755" width="7" style="179" customWidth="1"/>
    <col min="10756" max="10757" width="7.5546875" style="179" customWidth="1"/>
    <col min="10758" max="10759" width="8.33203125" style="179" customWidth="1"/>
    <col min="10760" max="11001" width="9.33203125" style="179"/>
    <col min="11002" max="11002" width="2.44140625" style="179" customWidth="1"/>
    <col min="11003" max="11003" width="30.6640625" style="179" customWidth="1"/>
    <col min="11004" max="11011" width="7" style="179" customWidth="1"/>
    <col min="11012" max="11013" width="7.5546875" style="179" customWidth="1"/>
    <col min="11014" max="11015" width="8.33203125" style="179" customWidth="1"/>
    <col min="11016" max="11257" width="9.33203125" style="179"/>
    <col min="11258" max="11258" width="2.44140625" style="179" customWidth="1"/>
    <col min="11259" max="11259" width="30.6640625" style="179" customWidth="1"/>
    <col min="11260" max="11267" width="7" style="179" customWidth="1"/>
    <col min="11268" max="11269" width="7.5546875" style="179" customWidth="1"/>
    <col min="11270" max="11271" width="8.33203125" style="179" customWidth="1"/>
    <col min="11272" max="11513" width="9.33203125" style="179"/>
    <col min="11514" max="11514" width="2.44140625" style="179" customWidth="1"/>
    <col min="11515" max="11515" width="30.6640625" style="179" customWidth="1"/>
    <col min="11516" max="11523" width="7" style="179" customWidth="1"/>
    <col min="11524" max="11525" width="7.5546875" style="179" customWidth="1"/>
    <col min="11526" max="11527" width="8.33203125" style="179" customWidth="1"/>
    <col min="11528" max="11769" width="9.33203125" style="179"/>
    <col min="11770" max="11770" width="2.44140625" style="179" customWidth="1"/>
    <col min="11771" max="11771" width="30.6640625" style="179" customWidth="1"/>
    <col min="11772" max="11779" width="7" style="179" customWidth="1"/>
    <col min="11780" max="11781" width="7.5546875" style="179" customWidth="1"/>
    <col min="11782" max="11783" width="8.33203125" style="179" customWidth="1"/>
    <col min="11784" max="12025" width="9.33203125" style="179"/>
    <col min="12026" max="12026" width="2.44140625" style="179" customWidth="1"/>
    <col min="12027" max="12027" width="30.6640625" style="179" customWidth="1"/>
    <col min="12028" max="12035" width="7" style="179" customWidth="1"/>
    <col min="12036" max="12037" width="7.5546875" style="179" customWidth="1"/>
    <col min="12038" max="12039" width="8.33203125" style="179" customWidth="1"/>
    <col min="12040" max="12281" width="9.33203125" style="179"/>
    <col min="12282" max="12282" width="2.44140625" style="179" customWidth="1"/>
    <col min="12283" max="12283" width="30.6640625" style="179" customWidth="1"/>
    <col min="12284" max="12291" width="7" style="179" customWidth="1"/>
    <col min="12292" max="12293" width="7.5546875" style="179" customWidth="1"/>
    <col min="12294" max="12295" width="8.33203125" style="179" customWidth="1"/>
    <col min="12296" max="12537" width="9.33203125" style="179"/>
    <col min="12538" max="12538" width="2.44140625" style="179" customWidth="1"/>
    <col min="12539" max="12539" width="30.6640625" style="179" customWidth="1"/>
    <col min="12540" max="12547" width="7" style="179" customWidth="1"/>
    <col min="12548" max="12549" width="7.5546875" style="179" customWidth="1"/>
    <col min="12550" max="12551" width="8.33203125" style="179" customWidth="1"/>
    <col min="12552" max="12793" width="9.33203125" style="179"/>
    <col min="12794" max="12794" width="2.44140625" style="179" customWidth="1"/>
    <col min="12795" max="12795" width="30.6640625" style="179" customWidth="1"/>
    <col min="12796" max="12803" width="7" style="179" customWidth="1"/>
    <col min="12804" max="12805" width="7.5546875" style="179" customWidth="1"/>
    <col min="12806" max="12807" width="8.33203125" style="179" customWidth="1"/>
    <col min="12808" max="13049" width="9.33203125" style="179"/>
    <col min="13050" max="13050" width="2.44140625" style="179" customWidth="1"/>
    <col min="13051" max="13051" width="30.6640625" style="179" customWidth="1"/>
    <col min="13052" max="13059" width="7" style="179" customWidth="1"/>
    <col min="13060" max="13061" width="7.5546875" style="179" customWidth="1"/>
    <col min="13062" max="13063" width="8.33203125" style="179" customWidth="1"/>
    <col min="13064" max="13305" width="9.33203125" style="179"/>
    <col min="13306" max="13306" width="2.44140625" style="179" customWidth="1"/>
    <col min="13307" max="13307" width="30.6640625" style="179" customWidth="1"/>
    <col min="13308" max="13315" width="7" style="179" customWidth="1"/>
    <col min="13316" max="13317" width="7.5546875" style="179" customWidth="1"/>
    <col min="13318" max="13319" width="8.33203125" style="179" customWidth="1"/>
    <col min="13320" max="13561" width="9.33203125" style="179"/>
    <col min="13562" max="13562" width="2.44140625" style="179" customWidth="1"/>
    <col min="13563" max="13563" width="30.6640625" style="179" customWidth="1"/>
    <col min="13564" max="13571" width="7" style="179" customWidth="1"/>
    <col min="13572" max="13573" width="7.5546875" style="179" customWidth="1"/>
    <col min="13574" max="13575" width="8.33203125" style="179" customWidth="1"/>
    <col min="13576" max="13817" width="9.33203125" style="179"/>
    <col min="13818" max="13818" width="2.44140625" style="179" customWidth="1"/>
    <col min="13819" max="13819" width="30.6640625" style="179" customWidth="1"/>
    <col min="13820" max="13827" width="7" style="179" customWidth="1"/>
    <col min="13828" max="13829" width="7.5546875" style="179" customWidth="1"/>
    <col min="13830" max="13831" width="8.33203125" style="179" customWidth="1"/>
    <col min="13832" max="14073" width="9.33203125" style="179"/>
    <col min="14074" max="14074" width="2.44140625" style="179" customWidth="1"/>
    <col min="14075" max="14075" width="30.6640625" style="179" customWidth="1"/>
    <col min="14076" max="14083" width="7" style="179" customWidth="1"/>
    <col min="14084" max="14085" width="7.5546875" style="179" customWidth="1"/>
    <col min="14086" max="14087" width="8.33203125" style="179" customWidth="1"/>
    <col min="14088" max="14329" width="9.33203125" style="179"/>
    <col min="14330" max="14330" width="2.44140625" style="179" customWidth="1"/>
    <col min="14331" max="14331" width="30.6640625" style="179" customWidth="1"/>
    <col min="14332" max="14339" width="7" style="179" customWidth="1"/>
    <col min="14340" max="14341" width="7.5546875" style="179" customWidth="1"/>
    <col min="14342" max="14343" width="8.33203125" style="179" customWidth="1"/>
    <col min="14344" max="14585" width="9.33203125" style="179"/>
    <col min="14586" max="14586" width="2.44140625" style="179" customWidth="1"/>
    <col min="14587" max="14587" width="30.6640625" style="179" customWidth="1"/>
    <col min="14588" max="14595" width="7" style="179" customWidth="1"/>
    <col min="14596" max="14597" width="7.5546875" style="179" customWidth="1"/>
    <col min="14598" max="14599" width="8.33203125" style="179" customWidth="1"/>
    <col min="14600" max="14841" width="9.33203125" style="179"/>
    <col min="14842" max="14842" width="2.44140625" style="179" customWidth="1"/>
    <col min="14843" max="14843" width="30.6640625" style="179" customWidth="1"/>
    <col min="14844" max="14851" width="7" style="179" customWidth="1"/>
    <col min="14852" max="14853" width="7.5546875" style="179" customWidth="1"/>
    <col min="14854" max="14855" width="8.33203125" style="179" customWidth="1"/>
    <col min="14856" max="15097" width="9.33203125" style="179"/>
    <col min="15098" max="15098" width="2.44140625" style="179" customWidth="1"/>
    <col min="15099" max="15099" width="30.6640625" style="179" customWidth="1"/>
    <col min="15100" max="15107" width="7" style="179" customWidth="1"/>
    <col min="15108" max="15109" width="7.5546875" style="179" customWidth="1"/>
    <col min="15110" max="15111" width="8.33203125" style="179" customWidth="1"/>
    <col min="15112" max="15353" width="9.33203125" style="179"/>
    <col min="15354" max="15354" width="2.44140625" style="179" customWidth="1"/>
    <col min="15355" max="15355" width="30.6640625" style="179" customWidth="1"/>
    <col min="15356" max="15363" width="7" style="179" customWidth="1"/>
    <col min="15364" max="15365" width="7.5546875" style="179" customWidth="1"/>
    <col min="15366" max="15367" width="8.33203125" style="179" customWidth="1"/>
    <col min="15368" max="15609" width="9.33203125" style="179"/>
    <col min="15610" max="15610" width="2.44140625" style="179" customWidth="1"/>
    <col min="15611" max="15611" width="30.6640625" style="179" customWidth="1"/>
    <col min="15612" max="15619" width="7" style="179" customWidth="1"/>
    <col min="15620" max="15621" width="7.5546875" style="179" customWidth="1"/>
    <col min="15622" max="15623" width="8.33203125" style="179" customWidth="1"/>
    <col min="15624" max="15865" width="9.33203125" style="179"/>
    <col min="15866" max="15866" width="2.44140625" style="179" customWidth="1"/>
    <col min="15867" max="15867" width="30.6640625" style="179" customWidth="1"/>
    <col min="15868" max="15875" width="7" style="179" customWidth="1"/>
    <col min="15876" max="15877" width="7.5546875" style="179" customWidth="1"/>
    <col min="15878" max="15879" width="8.33203125" style="179" customWidth="1"/>
    <col min="15880" max="16121" width="9.33203125" style="179"/>
    <col min="16122" max="16122" width="2.44140625" style="179" customWidth="1"/>
    <col min="16123" max="16123" width="30.6640625" style="179" customWidth="1"/>
    <col min="16124" max="16131" width="7" style="179" customWidth="1"/>
    <col min="16132" max="16133" width="7.5546875" style="179" customWidth="1"/>
    <col min="16134" max="16135" width="8.33203125" style="179" customWidth="1"/>
    <col min="16136" max="16384" width="9.33203125" style="179"/>
  </cols>
  <sheetData>
    <row r="1" spans="1:15" ht="18" customHeight="1">
      <c r="A1" s="1094" t="s">
        <v>772</v>
      </c>
      <c r="B1" s="1094"/>
      <c r="C1" s="555"/>
      <c r="D1" s="555"/>
      <c r="E1" s="555"/>
      <c r="F1" s="555"/>
      <c r="G1" s="555"/>
      <c r="H1" s="555"/>
      <c r="I1" s="813"/>
      <c r="J1" s="813"/>
      <c r="K1" s="813"/>
      <c r="L1" s="813"/>
      <c r="M1" s="813"/>
      <c r="N1" s="814"/>
      <c r="O1" s="814"/>
    </row>
    <row r="2" spans="1:15" ht="16.5" customHeight="1">
      <c r="A2" s="1095"/>
      <c r="B2" s="1095"/>
      <c r="C2" s="815"/>
      <c r="D2" s="815"/>
      <c r="E2" s="815"/>
      <c r="F2" s="815"/>
      <c r="G2" s="815"/>
      <c r="H2" s="815"/>
      <c r="I2" s="816"/>
      <c r="J2" s="816"/>
      <c r="K2" s="816"/>
      <c r="L2" s="816"/>
      <c r="M2" s="816"/>
      <c r="N2" s="570"/>
      <c r="O2" s="570"/>
    </row>
    <row r="3" spans="1:15" s="183" customFormat="1" ht="16.5" customHeight="1">
      <c r="A3" s="796"/>
      <c r="B3" s="797"/>
      <c r="C3" s="796"/>
      <c r="D3" s="796"/>
      <c r="E3" s="796"/>
      <c r="F3" s="796"/>
      <c r="G3" s="571"/>
      <c r="H3" s="571"/>
      <c r="I3" s="571"/>
      <c r="J3" s="798"/>
      <c r="K3" s="798"/>
      <c r="L3" s="798"/>
      <c r="M3" s="756" t="s">
        <v>618</v>
      </c>
      <c r="N3" s="796"/>
      <c r="O3" s="796"/>
    </row>
    <row r="4" spans="1:15" ht="15" customHeight="1">
      <c r="A4" s="572"/>
      <c r="B4" s="559"/>
      <c r="C4" s="1151" t="s">
        <v>55</v>
      </c>
      <c r="D4" s="1151"/>
      <c r="E4" s="761"/>
      <c r="F4" s="1151" t="s">
        <v>56</v>
      </c>
      <c r="G4" s="1151"/>
      <c r="H4" s="1151"/>
      <c r="I4" s="1151" t="s">
        <v>703</v>
      </c>
      <c r="J4" s="1151"/>
      <c r="K4" s="799"/>
      <c r="L4" s="1151" t="s">
        <v>704</v>
      </c>
      <c r="M4" s="1151"/>
      <c r="N4" s="570"/>
      <c r="O4" s="570"/>
    </row>
    <row r="5" spans="1:15" ht="15" customHeight="1">
      <c r="A5" s="570"/>
      <c r="B5" s="560"/>
      <c r="C5" s="1152" t="s">
        <v>111</v>
      </c>
      <c r="D5" s="1152"/>
      <c r="E5" s="760"/>
      <c r="F5" s="1152" t="s">
        <v>112</v>
      </c>
      <c r="G5" s="1152"/>
      <c r="H5" s="1152"/>
      <c r="I5" s="1153" t="s">
        <v>328</v>
      </c>
      <c r="J5" s="1153"/>
      <c r="K5" s="796"/>
      <c r="L5" s="1153" t="s">
        <v>328</v>
      </c>
      <c r="M5" s="1153"/>
      <c r="N5" s="570"/>
      <c r="O5" s="570"/>
    </row>
    <row r="6" spans="1:15" ht="15" customHeight="1">
      <c r="A6" s="570"/>
      <c r="B6" s="560"/>
      <c r="C6" s="1149" t="s">
        <v>692</v>
      </c>
      <c r="D6" s="1149"/>
      <c r="E6" s="760"/>
      <c r="F6" s="1149" t="s">
        <v>692</v>
      </c>
      <c r="G6" s="1149"/>
      <c r="H6" s="800"/>
      <c r="I6" s="1150" t="s">
        <v>62</v>
      </c>
      <c r="J6" s="1150"/>
      <c r="K6" s="796"/>
      <c r="L6" s="1150" t="s">
        <v>62</v>
      </c>
      <c r="M6" s="1150"/>
      <c r="N6" s="570"/>
      <c r="O6" s="570"/>
    </row>
    <row r="7" spans="1:15" ht="15" customHeight="1">
      <c r="A7" s="570"/>
      <c r="B7" s="560"/>
      <c r="C7" s="566" t="s">
        <v>327</v>
      </c>
      <c r="D7" s="566" t="s">
        <v>326</v>
      </c>
      <c r="E7" s="566"/>
      <c r="F7" s="567" t="s">
        <v>327</v>
      </c>
      <c r="G7" s="566" t="s">
        <v>326</v>
      </c>
      <c r="H7" s="566"/>
      <c r="I7" s="567" t="s">
        <v>327</v>
      </c>
      <c r="J7" s="566" t="s">
        <v>326</v>
      </c>
      <c r="K7" s="566"/>
      <c r="L7" s="568" t="s">
        <v>327</v>
      </c>
      <c r="M7" s="568" t="s">
        <v>326</v>
      </c>
      <c r="N7" s="570"/>
      <c r="O7" s="570"/>
    </row>
    <row r="8" spans="1:15" ht="15" customHeight="1">
      <c r="A8" s="570"/>
      <c r="B8" s="561"/>
      <c r="C8" s="570"/>
      <c r="D8" s="570"/>
      <c r="E8" s="570"/>
      <c r="F8" s="570"/>
      <c r="G8" s="570"/>
      <c r="H8" s="570"/>
      <c r="I8" s="585"/>
      <c r="J8" s="585"/>
      <c r="K8" s="585"/>
      <c r="L8" s="585"/>
      <c r="M8" s="585"/>
      <c r="N8" s="570"/>
      <c r="O8" s="570"/>
    </row>
    <row r="9" spans="1:15" s="182" customFormat="1" ht="16.5" customHeight="1">
      <c r="A9" s="1147" t="s">
        <v>325</v>
      </c>
      <c r="B9" s="1147"/>
      <c r="C9" s="817"/>
      <c r="D9" s="817">
        <v>96314.711258000025</v>
      </c>
      <c r="E9" s="817"/>
      <c r="F9" s="817"/>
      <c r="G9" s="817">
        <v>89503.482177999991</v>
      </c>
      <c r="H9" s="818"/>
      <c r="I9" s="587"/>
      <c r="J9" s="587">
        <v>117.00757871000134</v>
      </c>
      <c r="K9" s="587"/>
      <c r="L9" s="587"/>
      <c r="M9" s="587">
        <v>93.934205001338924</v>
      </c>
      <c r="N9" s="573"/>
      <c r="O9" s="587"/>
    </row>
    <row r="10" spans="1:15" ht="15" customHeight="1">
      <c r="A10" s="570"/>
      <c r="B10" s="563" t="s">
        <v>324</v>
      </c>
      <c r="C10" s="817"/>
      <c r="D10" s="817">
        <v>23546.511832000047</v>
      </c>
      <c r="E10" s="817"/>
      <c r="F10" s="817"/>
      <c r="G10" s="817">
        <v>22484.943676039111</v>
      </c>
      <c r="H10" s="818"/>
      <c r="I10" s="587"/>
      <c r="J10" s="587">
        <v>107.79188914991013</v>
      </c>
      <c r="K10" s="587"/>
      <c r="L10" s="587"/>
      <c r="M10" s="587">
        <v>85.236572843748121</v>
      </c>
      <c r="N10" s="587"/>
      <c r="O10" s="587"/>
    </row>
    <row r="11" spans="1:15" ht="15" customHeight="1">
      <c r="A11" s="570"/>
      <c r="B11" s="563" t="s">
        <v>323</v>
      </c>
      <c r="C11" s="817"/>
      <c r="D11" s="817">
        <v>72768.199425999977</v>
      </c>
      <c r="E11" s="817"/>
      <c r="F11" s="817"/>
      <c r="G11" s="817">
        <v>67018.538501960851</v>
      </c>
      <c r="H11" s="818"/>
      <c r="I11" s="587"/>
      <c r="J11" s="587">
        <v>120.3366620323125</v>
      </c>
      <c r="K11" s="587"/>
      <c r="L11" s="587"/>
      <c r="M11" s="587">
        <v>97.264051901710886</v>
      </c>
      <c r="N11" s="587"/>
      <c r="O11" s="587"/>
    </row>
    <row r="12" spans="1:15" ht="15" customHeight="1">
      <c r="A12" s="570"/>
      <c r="B12" s="564" t="s">
        <v>322</v>
      </c>
      <c r="C12" s="817"/>
      <c r="D12" s="819">
        <v>545.18260699999996</v>
      </c>
      <c r="E12" s="819"/>
      <c r="F12" s="819"/>
      <c r="G12" s="819">
        <v>696.78470696083104</v>
      </c>
      <c r="H12" s="820"/>
      <c r="I12" s="587"/>
      <c r="J12" s="573">
        <v>128.13054042868794</v>
      </c>
      <c r="K12" s="573"/>
      <c r="L12" s="573"/>
      <c r="M12" s="573">
        <v>123.95314234291146</v>
      </c>
      <c r="N12" s="587"/>
      <c r="O12" s="587"/>
    </row>
    <row r="13" spans="1:15" ht="15" customHeight="1">
      <c r="A13" s="570"/>
      <c r="B13" s="565" t="s">
        <v>321</v>
      </c>
      <c r="C13" s="817"/>
      <c r="D13" s="819">
        <v>72223.016818999982</v>
      </c>
      <c r="E13" s="819"/>
      <c r="F13" s="819"/>
      <c r="G13" s="819">
        <v>66321.753795000011</v>
      </c>
      <c r="H13" s="820"/>
      <c r="I13" s="587"/>
      <c r="J13" s="573">
        <v>120.28143319143945</v>
      </c>
      <c r="K13" s="573"/>
      <c r="L13" s="573"/>
      <c r="M13" s="573">
        <v>97.044523925221739</v>
      </c>
      <c r="N13" s="587"/>
      <c r="O13" s="587"/>
    </row>
    <row r="14" spans="1:15" ht="16.5" customHeight="1">
      <c r="A14" s="1148" t="s">
        <v>320</v>
      </c>
      <c r="B14" s="1148"/>
      <c r="C14" s="817"/>
      <c r="D14" s="817"/>
      <c r="E14" s="819"/>
      <c r="F14" s="819"/>
      <c r="G14" s="819"/>
      <c r="H14" s="818"/>
      <c r="I14" s="587"/>
      <c r="J14" s="587"/>
      <c r="K14" s="587"/>
      <c r="L14" s="587"/>
      <c r="M14" s="587"/>
      <c r="N14" s="587"/>
      <c r="O14" s="587"/>
    </row>
    <row r="15" spans="1:15" ht="15" customHeight="1">
      <c r="A15" s="570"/>
      <c r="B15" s="666" t="s">
        <v>319</v>
      </c>
      <c r="C15" s="819"/>
      <c r="D15" s="819">
        <v>2783.6010770000003</v>
      </c>
      <c r="E15" s="819"/>
      <c r="F15" s="819"/>
      <c r="G15" s="819">
        <v>2441.643317</v>
      </c>
      <c r="H15" s="820"/>
      <c r="I15" s="573"/>
      <c r="J15" s="573">
        <v>135.10888601761857</v>
      </c>
      <c r="K15" s="573"/>
      <c r="L15" s="573"/>
      <c r="M15" s="573">
        <v>90.450595314892752</v>
      </c>
      <c r="N15" s="587"/>
      <c r="O15" s="587"/>
    </row>
    <row r="16" spans="1:15" ht="15" customHeight="1">
      <c r="A16" s="570"/>
      <c r="B16" s="666" t="s">
        <v>318</v>
      </c>
      <c r="C16" s="819"/>
      <c r="D16" s="819">
        <v>766.75023799999985</v>
      </c>
      <c r="E16" s="819"/>
      <c r="F16" s="819"/>
      <c r="G16" s="819">
        <v>891.84878100000037</v>
      </c>
      <c r="H16" s="820"/>
      <c r="I16" s="573"/>
      <c r="J16" s="573">
        <v>105.92075376221352</v>
      </c>
      <c r="K16" s="573"/>
      <c r="L16" s="573"/>
      <c r="M16" s="573">
        <v>111.84280059741609</v>
      </c>
      <c r="N16" s="587"/>
      <c r="O16" s="587"/>
    </row>
    <row r="17" spans="1:15" ht="15" customHeight="1">
      <c r="A17" s="570"/>
      <c r="B17" s="666" t="s">
        <v>317</v>
      </c>
      <c r="C17" s="819">
        <v>131.172</v>
      </c>
      <c r="D17" s="819">
        <v>778.82819699999982</v>
      </c>
      <c r="E17" s="819"/>
      <c r="F17" s="819">
        <v>136.79499999999999</v>
      </c>
      <c r="G17" s="819">
        <v>793.65862995440909</v>
      </c>
      <c r="H17" s="820"/>
      <c r="I17" s="573">
        <v>85.434591461230355</v>
      </c>
      <c r="J17" s="573">
        <v>77.138319746930691</v>
      </c>
      <c r="K17" s="573"/>
      <c r="L17" s="573">
        <v>90.227026884415494</v>
      </c>
      <c r="M17" s="573">
        <v>81.42151950781296</v>
      </c>
      <c r="N17" s="587"/>
      <c r="O17" s="587"/>
    </row>
    <row r="18" spans="1:15" ht="15" customHeight="1">
      <c r="A18" s="570"/>
      <c r="B18" s="666" t="s">
        <v>316</v>
      </c>
      <c r="C18" s="819">
        <v>322.72400000000005</v>
      </c>
      <c r="D18" s="819">
        <v>763.56009700000004</v>
      </c>
      <c r="E18" s="819"/>
      <c r="F18" s="819">
        <v>378.25799999999992</v>
      </c>
      <c r="G18" s="819">
        <v>880.7239784595738</v>
      </c>
      <c r="H18" s="820"/>
      <c r="I18" s="573">
        <v>94.229286865525239</v>
      </c>
      <c r="J18" s="573">
        <v>111.28275504388019</v>
      </c>
      <c r="K18" s="573"/>
      <c r="L18" s="573">
        <v>100.66317868034891</v>
      </c>
      <c r="M18" s="573">
        <v>105.09406734016015</v>
      </c>
      <c r="N18" s="587"/>
      <c r="O18" s="587"/>
    </row>
    <row r="19" spans="1:15" ht="15" customHeight="1">
      <c r="A19" s="570"/>
      <c r="B19" s="666" t="s">
        <v>315</v>
      </c>
      <c r="C19" s="819">
        <v>38.375</v>
      </c>
      <c r="D19" s="819">
        <v>65.230616000000012</v>
      </c>
      <c r="E19" s="819"/>
      <c r="F19" s="819">
        <v>54.082000000000008</v>
      </c>
      <c r="G19" s="819">
        <v>78.960566273705723</v>
      </c>
      <c r="H19" s="820"/>
      <c r="I19" s="573">
        <v>114.45998747278313</v>
      </c>
      <c r="J19" s="573">
        <v>111.47852210441162</v>
      </c>
      <c r="K19" s="573"/>
      <c r="L19" s="573">
        <v>153.65077561225075</v>
      </c>
      <c r="M19" s="573">
        <v>130.40151284769496</v>
      </c>
      <c r="N19" s="587"/>
      <c r="O19" s="587"/>
    </row>
    <row r="20" spans="1:15" ht="15" customHeight="1">
      <c r="A20" s="570"/>
      <c r="B20" s="666" t="s">
        <v>314</v>
      </c>
      <c r="C20" s="819">
        <v>50.894999999999996</v>
      </c>
      <c r="D20" s="819">
        <v>210.22354500000006</v>
      </c>
      <c r="E20" s="819"/>
      <c r="F20" s="819">
        <v>51.637000000000022</v>
      </c>
      <c r="G20" s="819">
        <v>192.38829873460247</v>
      </c>
      <c r="H20" s="820"/>
      <c r="I20" s="573">
        <v>86.306596574529408</v>
      </c>
      <c r="J20" s="573">
        <v>94.514965777927358</v>
      </c>
      <c r="K20" s="573"/>
      <c r="L20" s="573">
        <v>107.48527299598258</v>
      </c>
      <c r="M20" s="573">
        <v>87.954169184082275</v>
      </c>
      <c r="N20" s="587"/>
      <c r="O20" s="587"/>
    </row>
    <row r="21" spans="1:15" ht="15" customHeight="1">
      <c r="A21" s="570"/>
      <c r="B21" s="667" t="s">
        <v>313</v>
      </c>
      <c r="C21" s="819">
        <v>1880.2179999999998</v>
      </c>
      <c r="D21" s="819">
        <v>898.18769399999974</v>
      </c>
      <c r="E21" s="819"/>
      <c r="F21" s="819">
        <v>1848.0460000000003</v>
      </c>
      <c r="G21" s="819">
        <v>912.13597779081203</v>
      </c>
      <c r="H21" s="820"/>
      <c r="I21" s="573">
        <v>122.33762701630349</v>
      </c>
      <c r="J21" s="573">
        <v>117.11573324874247</v>
      </c>
      <c r="K21" s="573"/>
      <c r="L21" s="573">
        <v>110.1178374539102</v>
      </c>
      <c r="M21" s="573">
        <v>104.50885932301586</v>
      </c>
      <c r="N21" s="587"/>
      <c r="O21" s="587"/>
    </row>
    <row r="22" spans="1:15" ht="15" customHeight="1">
      <c r="A22" s="570"/>
      <c r="B22" s="666" t="s">
        <v>312</v>
      </c>
      <c r="C22" s="819">
        <v>591.3889999999999</v>
      </c>
      <c r="D22" s="819">
        <v>271.21172299999989</v>
      </c>
      <c r="E22" s="819"/>
      <c r="F22" s="819">
        <v>843.08500000000038</v>
      </c>
      <c r="G22" s="819">
        <v>350.69211765316845</v>
      </c>
      <c r="H22" s="820"/>
      <c r="I22" s="573">
        <v>105.1893051400356</v>
      </c>
      <c r="J22" s="573">
        <v>110.96460838192952</v>
      </c>
      <c r="K22" s="573"/>
      <c r="L22" s="573">
        <v>117.9623258202313</v>
      </c>
      <c r="M22" s="573">
        <v>109.97575513307567</v>
      </c>
      <c r="N22" s="587"/>
      <c r="O22" s="587"/>
    </row>
    <row r="23" spans="1:15" ht="15" customHeight="1">
      <c r="A23" s="570"/>
      <c r="B23" s="666" t="s">
        <v>611</v>
      </c>
      <c r="C23" s="819">
        <v>7063.0580000000009</v>
      </c>
      <c r="D23" s="819">
        <v>320.90767799999992</v>
      </c>
      <c r="E23" s="819"/>
      <c r="F23" s="819">
        <v>7176.9209999999985</v>
      </c>
      <c r="G23" s="819">
        <v>302.29179273942822</v>
      </c>
      <c r="H23" s="820"/>
      <c r="I23" s="573">
        <v>56.615253256793153</v>
      </c>
      <c r="J23" s="573">
        <v>68.320980415696397</v>
      </c>
      <c r="K23" s="573"/>
      <c r="L23" s="573">
        <v>61.653556801659683</v>
      </c>
      <c r="M23" s="573">
        <v>62.210025137530756</v>
      </c>
      <c r="N23" s="587"/>
      <c r="O23" s="587"/>
    </row>
    <row r="24" spans="1:15" ht="15" customHeight="1">
      <c r="A24" s="570"/>
      <c r="B24" s="666" t="s">
        <v>310</v>
      </c>
      <c r="C24" s="819">
        <v>605.53</v>
      </c>
      <c r="D24" s="819">
        <v>545.18260699999996</v>
      </c>
      <c r="E24" s="819"/>
      <c r="F24" s="819">
        <v>911.26899999999966</v>
      </c>
      <c r="G24" s="819">
        <v>696.78470696083104</v>
      </c>
      <c r="H24" s="820"/>
      <c r="I24" s="573">
        <v>83.680892404555991</v>
      </c>
      <c r="J24" s="573">
        <v>128.13054042868794</v>
      </c>
      <c r="K24" s="573"/>
      <c r="L24" s="573">
        <v>102.12425222511357</v>
      </c>
      <c r="M24" s="573">
        <v>123.95314234291146</v>
      </c>
      <c r="N24" s="587"/>
      <c r="O24" s="587"/>
    </row>
    <row r="25" spans="1:15" ht="15" customHeight="1">
      <c r="A25" s="570"/>
      <c r="B25" s="666" t="s">
        <v>309</v>
      </c>
      <c r="C25" s="819">
        <v>414.40200000000004</v>
      </c>
      <c r="D25" s="819">
        <v>447.71789100000001</v>
      </c>
      <c r="E25" s="819"/>
      <c r="F25" s="819">
        <v>603.39699999999971</v>
      </c>
      <c r="G25" s="819">
        <v>558.65722842586456</v>
      </c>
      <c r="H25" s="820"/>
      <c r="I25" s="573">
        <v>60.83938567785524</v>
      </c>
      <c r="J25" s="573">
        <v>102.24416681115281</v>
      </c>
      <c r="K25" s="573"/>
      <c r="L25" s="573">
        <v>112.81843695018496</v>
      </c>
      <c r="M25" s="573">
        <v>150.37409609308915</v>
      </c>
      <c r="N25" s="587"/>
      <c r="O25" s="587"/>
    </row>
    <row r="26" spans="1:15" ht="15" customHeight="1">
      <c r="A26" s="570"/>
      <c r="B26" s="666" t="s">
        <v>308</v>
      </c>
      <c r="C26" s="819"/>
      <c r="D26" s="819">
        <v>816.50447500000018</v>
      </c>
      <c r="E26" s="819"/>
      <c r="F26" s="819"/>
      <c r="G26" s="819">
        <v>677.98740199999963</v>
      </c>
      <c r="H26" s="820"/>
      <c r="I26" s="573"/>
      <c r="J26" s="573">
        <v>137.26908243214228</v>
      </c>
      <c r="K26" s="573"/>
      <c r="L26" s="573"/>
      <c r="M26" s="573">
        <v>79.89008423709258</v>
      </c>
      <c r="N26" s="587"/>
      <c r="O26" s="587"/>
    </row>
    <row r="27" spans="1:15" ht="15" customHeight="1">
      <c r="A27" s="570"/>
      <c r="B27" s="666" t="s">
        <v>307</v>
      </c>
      <c r="C27" s="819"/>
      <c r="D27" s="819">
        <v>684.46150299999977</v>
      </c>
      <c r="E27" s="819"/>
      <c r="F27" s="819"/>
      <c r="G27" s="819">
        <v>657.52043100000037</v>
      </c>
      <c r="H27" s="820"/>
      <c r="I27" s="573"/>
      <c r="J27" s="573">
        <v>143.88217009067606</v>
      </c>
      <c r="K27" s="573"/>
      <c r="L27" s="573"/>
      <c r="M27" s="573">
        <v>108.80345481256259</v>
      </c>
      <c r="N27" s="587"/>
      <c r="O27" s="587"/>
    </row>
    <row r="28" spans="1:15" ht="15" customHeight="1">
      <c r="A28" s="570"/>
      <c r="B28" s="666" t="s">
        <v>494</v>
      </c>
      <c r="C28" s="819">
        <v>375.96100000000001</v>
      </c>
      <c r="D28" s="819">
        <v>512.29504399999996</v>
      </c>
      <c r="E28" s="819"/>
      <c r="F28" s="819">
        <v>433.27499999999981</v>
      </c>
      <c r="G28" s="819">
        <v>511.78529658866955</v>
      </c>
      <c r="H28" s="820"/>
      <c r="I28" s="573">
        <v>87.698537661798454</v>
      </c>
      <c r="J28" s="573">
        <v>85.316657519754273</v>
      </c>
      <c r="K28" s="573"/>
      <c r="L28" s="573">
        <v>106.47434810495191</v>
      </c>
      <c r="M28" s="573">
        <v>83.367796963829207</v>
      </c>
      <c r="N28" s="587"/>
      <c r="O28" s="587"/>
    </row>
    <row r="29" spans="1:15" ht="15" customHeight="1">
      <c r="A29" s="570"/>
      <c r="B29" s="666" t="s">
        <v>306</v>
      </c>
      <c r="C29" s="819"/>
      <c r="D29" s="819">
        <v>1301.3033250000003</v>
      </c>
      <c r="E29" s="819"/>
      <c r="F29" s="819"/>
      <c r="G29" s="819">
        <v>1224.4571359999986</v>
      </c>
      <c r="H29" s="820"/>
      <c r="I29" s="573"/>
      <c r="J29" s="573">
        <v>105.17080472935663</v>
      </c>
      <c r="K29" s="573"/>
      <c r="L29" s="573"/>
      <c r="M29" s="573">
        <v>89.758337188776309</v>
      </c>
      <c r="N29" s="587"/>
      <c r="O29" s="587"/>
    </row>
    <row r="30" spans="1:15" ht="15" customHeight="1">
      <c r="A30" s="570"/>
      <c r="B30" s="666" t="s">
        <v>305</v>
      </c>
      <c r="C30" s="819">
        <v>609.16100000000006</v>
      </c>
      <c r="D30" s="819">
        <v>930.78680299999974</v>
      </c>
      <c r="E30" s="819"/>
      <c r="F30" s="819">
        <v>746.45899999999972</v>
      </c>
      <c r="G30" s="819">
        <v>1021.4482596787601</v>
      </c>
      <c r="H30" s="820"/>
      <c r="I30" s="573">
        <v>106.00021925283507</v>
      </c>
      <c r="J30" s="573">
        <v>98.149253075175778</v>
      </c>
      <c r="K30" s="573"/>
      <c r="L30" s="573">
        <v>111.88253262607893</v>
      </c>
      <c r="M30" s="573">
        <v>90.567860100731508</v>
      </c>
      <c r="N30" s="587"/>
      <c r="O30" s="587"/>
    </row>
    <row r="31" spans="1:15" ht="15" customHeight="1">
      <c r="A31" s="589"/>
      <c r="B31" s="666" t="s">
        <v>304</v>
      </c>
      <c r="C31" s="819"/>
      <c r="D31" s="819">
        <v>1052.24441</v>
      </c>
      <c r="E31" s="819"/>
      <c r="F31" s="819"/>
      <c r="G31" s="819">
        <v>1020.1404129999994</v>
      </c>
      <c r="H31" s="820"/>
      <c r="I31" s="573"/>
      <c r="J31" s="573">
        <v>194.12811873022576</v>
      </c>
      <c r="K31" s="573"/>
      <c r="L31" s="573"/>
      <c r="M31" s="573">
        <v>129.42091887110112</v>
      </c>
      <c r="N31" s="587"/>
      <c r="O31" s="587"/>
    </row>
    <row r="32" spans="1:15" ht="15" customHeight="1">
      <c r="A32" s="589"/>
      <c r="B32" s="666" t="s">
        <v>303</v>
      </c>
      <c r="C32" s="819"/>
      <c r="D32" s="819">
        <v>3878.8410300000014</v>
      </c>
      <c r="E32" s="819"/>
      <c r="F32" s="819"/>
      <c r="G32" s="819">
        <v>3582.1341609999981</v>
      </c>
      <c r="H32" s="820"/>
      <c r="I32" s="573"/>
      <c r="J32" s="573">
        <v>134.7748604906277</v>
      </c>
      <c r="K32" s="573"/>
      <c r="L32" s="573"/>
      <c r="M32" s="573">
        <v>97.571286626788719</v>
      </c>
      <c r="N32" s="587"/>
      <c r="O32" s="587"/>
    </row>
    <row r="33" spans="1:15" ht="15" customHeight="1">
      <c r="A33" s="589"/>
      <c r="B33" s="666" t="s">
        <v>612</v>
      </c>
      <c r="C33" s="819"/>
      <c r="D33" s="819">
        <v>477.63331699999992</v>
      </c>
      <c r="E33" s="819"/>
      <c r="F33" s="819"/>
      <c r="G33" s="819">
        <v>454.58294200000017</v>
      </c>
      <c r="H33" s="820"/>
      <c r="I33" s="573"/>
      <c r="J33" s="573">
        <v>111.94107852346238</v>
      </c>
      <c r="K33" s="573"/>
      <c r="L33" s="573"/>
      <c r="M33" s="573">
        <v>96.487541493507962</v>
      </c>
      <c r="N33" s="587"/>
      <c r="O33" s="587"/>
    </row>
    <row r="34" spans="1:15" ht="15" customHeight="1">
      <c r="A34" s="589"/>
      <c r="B34" s="666" t="s">
        <v>302</v>
      </c>
      <c r="C34" s="819">
        <v>350.25800000000004</v>
      </c>
      <c r="D34" s="819">
        <v>999.04489099999955</v>
      </c>
      <c r="E34" s="819"/>
      <c r="F34" s="819">
        <v>361.12799999999999</v>
      </c>
      <c r="G34" s="819">
        <v>914.07999276866735</v>
      </c>
      <c r="H34" s="820"/>
      <c r="I34" s="573">
        <v>73.547766634749451</v>
      </c>
      <c r="J34" s="573">
        <v>68.876541523035016</v>
      </c>
      <c r="K34" s="573"/>
      <c r="L34" s="573">
        <v>77.766292831670896</v>
      </c>
      <c r="M34" s="573">
        <v>60.419591884126042</v>
      </c>
      <c r="N34" s="587"/>
      <c r="O34" s="587"/>
    </row>
    <row r="35" spans="1:15" ht="15" customHeight="1">
      <c r="A35" s="589"/>
      <c r="B35" s="666" t="s">
        <v>301</v>
      </c>
      <c r="C35" s="819"/>
      <c r="D35" s="819">
        <v>10483.436195999999</v>
      </c>
      <c r="E35" s="819"/>
      <c r="F35" s="819"/>
      <c r="G35" s="819">
        <v>8481.5274300000037</v>
      </c>
      <c r="H35" s="820"/>
      <c r="I35" s="573"/>
      <c r="J35" s="573">
        <v>129.39033923360529</v>
      </c>
      <c r="K35" s="573"/>
      <c r="L35" s="573"/>
      <c r="M35" s="573">
        <v>91.130357297298673</v>
      </c>
      <c r="N35" s="587"/>
      <c r="O35" s="587"/>
    </row>
    <row r="36" spans="1:15" ht="15" customHeight="1">
      <c r="A36" s="589"/>
      <c r="B36" s="666" t="s">
        <v>300</v>
      </c>
      <c r="C36" s="819"/>
      <c r="D36" s="819">
        <v>6361.5548559999988</v>
      </c>
      <c r="E36" s="821"/>
      <c r="F36" s="819"/>
      <c r="G36" s="819">
        <v>5774.9551560000009</v>
      </c>
      <c r="H36" s="820"/>
      <c r="I36" s="573"/>
      <c r="J36" s="573">
        <v>218.95597964833917</v>
      </c>
      <c r="K36" s="573"/>
      <c r="L36" s="573"/>
      <c r="M36" s="573">
        <v>129.74114768786697</v>
      </c>
      <c r="N36" s="587"/>
      <c r="O36" s="587"/>
    </row>
    <row r="37" spans="1:15" ht="15" customHeight="1">
      <c r="A37" s="589"/>
      <c r="B37" s="666" t="s">
        <v>491</v>
      </c>
      <c r="C37" s="819"/>
      <c r="D37" s="819">
        <v>564.41244000000006</v>
      </c>
      <c r="E37" s="821"/>
      <c r="F37" s="819"/>
      <c r="G37" s="819">
        <v>494.23076300000002</v>
      </c>
      <c r="H37" s="820"/>
      <c r="I37" s="573"/>
      <c r="J37" s="573">
        <v>126.23819798953147</v>
      </c>
      <c r="K37" s="573"/>
      <c r="L37" s="573"/>
      <c r="M37" s="573">
        <v>89.336597192721783</v>
      </c>
      <c r="N37" s="587"/>
      <c r="O37" s="587"/>
    </row>
    <row r="38" spans="1:15" ht="15" customHeight="1">
      <c r="A38" s="589"/>
      <c r="B38" s="666" t="s">
        <v>299</v>
      </c>
      <c r="C38" s="819">
        <v>1632.7759999999998</v>
      </c>
      <c r="D38" s="819">
        <v>1496.9695190000002</v>
      </c>
      <c r="E38" s="821"/>
      <c r="F38" s="819">
        <v>1814.1289999999999</v>
      </c>
      <c r="G38" s="819">
        <v>1364.8875706733061</v>
      </c>
      <c r="H38" s="820"/>
      <c r="I38" s="573">
        <v>40.870160739638614</v>
      </c>
      <c r="J38" s="573">
        <v>38.255756617626695</v>
      </c>
      <c r="K38" s="573"/>
      <c r="L38" s="573">
        <v>55.961444257851014</v>
      </c>
      <c r="M38" s="573">
        <v>40.512099694574758</v>
      </c>
      <c r="N38" s="587"/>
      <c r="O38" s="587"/>
    </row>
    <row r="39" spans="1:15" ht="15" customHeight="1">
      <c r="A39" s="589"/>
      <c r="B39" s="666" t="s">
        <v>613</v>
      </c>
      <c r="C39" s="819"/>
      <c r="D39" s="819">
        <v>1177.1592449999998</v>
      </c>
      <c r="E39" s="821"/>
      <c r="F39" s="819"/>
      <c r="G39" s="819">
        <v>1040.7861279999997</v>
      </c>
      <c r="H39" s="820"/>
      <c r="I39" s="573"/>
      <c r="J39" s="573">
        <v>125.33283890804834</v>
      </c>
      <c r="K39" s="573"/>
      <c r="L39" s="573"/>
      <c r="M39" s="573">
        <v>95.48844865941733</v>
      </c>
      <c r="N39" s="587"/>
      <c r="O39" s="587"/>
    </row>
    <row r="40" spans="1:15" ht="15" customHeight="1">
      <c r="A40" s="589"/>
      <c r="B40" s="666" t="s">
        <v>708</v>
      </c>
      <c r="C40" s="819"/>
      <c r="D40" s="819">
        <v>1073.0097530000003</v>
      </c>
      <c r="E40" s="821"/>
      <c r="F40" s="819"/>
      <c r="G40" s="819">
        <v>956.96793399999956</v>
      </c>
      <c r="H40" s="820"/>
      <c r="I40" s="573"/>
      <c r="J40" s="573">
        <v>121.25600682728626</v>
      </c>
      <c r="K40" s="573"/>
      <c r="L40" s="573"/>
      <c r="M40" s="573">
        <v>89.192886637705513</v>
      </c>
      <c r="N40" s="587"/>
      <c r="O40" s="587"/>
    </row>
    <row r="41" spans="1:15" ht="15" customHeight="1">
      <c r="A41" s="589"/>
      <c r="B41" s="666" t="s">
        <v>643</v>
      </c>
      <c r="C41" s="819"/>
      <c r="D41" s="819">
        <v>14164.185276000004</v>
      </c>
      <c r="E41" s="821"/>
      <c r="F41" s="819"/>
      <c r="G41" s="819">
        <v>13396.540608999998</v>
      </c>
      <c r="H41" s="820"/>
      <c r="I41" s="573"/>
      <c r="J41" s="573">
        <v>111.48100872141231</v>
      </c>
      <c r="K41" s="573"/>
      <c r="L41" s="573"/>
      <c r="M41" s="573">
        <v>94.687692661110646</v>
      </c>
      <c r="N41" s="587"/>
      <c r="O41" s="587"/>
    </row>
    <row r="42" spans="1:15" ht="15" customHeight="1">
      <c r="A42" s="589"/>
      <c r="B42" s="666" t="s">
        <v>707</v>
      </c>
      <c r="C42" s="819"/>
      <c r="D42" s="819">
        <v>15914.548227000003</v>
      </c>
      <c r="E42" s="821"/>
      <c r="F42" s="819"/>
      <c r="G42" s="819">
        <v>14206.532885999999</v>
      </c>
      <c r="H42" s="820"/>
      <c r="I42" s="573"/>
      <c r="J42" s="573">
        <v>99.718434185683307</v>
      </c>
      <c r="K42" s="573"/>
      <c r="L42" s="573"/>
      <c r="M42" s="573">
        <v>86.001513250223937</v>
      </c>
      <c r="N42" s="587"/>
      <c r="O42" s="587"/>
    </row>
    <row r="43" spans="1:15" ht="15" customHeight="1">
      <c r="A43" s="589"/>
      <c r="B43" s="666" t="s">
        <v>296</v>
      </c>
      <c r="C43" s="819"/>
      <c r="D43" s="819">
        <v>1771.1855890000002</v>
      </c>
      <c r="E43" s="821"/>
      <c r="F43" s="819"/>
      <c r="G43" s="819">
        <v>1948.6138019999996</v>
      </c>
      <c r="H43" s="820"/>
      <c r="I43" s="573"/>
      <c r="J43" s="573">
        <v>123.84934592098391</v>
      </c>
      <c r="K43" s="573"/>
      <c r="L43" s="573"/>
      <c r="M43" s="573">
        <v>99.554929469873301</v>
      </c>
      <c r="N43" s="587"/>
      <c r="O43" s="587"/>
    </row>
    <row r="44" spans="1:15" ht="15" customHeight="1">
      <c r="A44" s="589"/>
      <c r="B44" s="666" t="s">
        <v>645</v>
      </c>
      <c r="C44" s="819"/>
      <c r="D44" s="819">
        <v>12996.238153000002</v>
      </c>
      <c r="E44" s="821"/>
      <c r="F44" s="819"/>
      <c r="G44" s="819">
        <v>11516.690800999997</v>
      </c>
      <c r="H44" s="820"/>
      <c r="I44" s="573"/>
      <c r="J44" s="573">
        <v>142.541392682246</v>
      </c>
      <c r="K44" s="573"/>
      <c r="L44" s="573"/>
      <c r="M44" s="573">
        <v>95.372846689246984</v>
      </c>
      <c r="N44" s="587"/>
      <c r="O44" s="587"/>
    </row>
    <row r="45" spans="1:15" ht="15" customHeight="1">
      <c r="A45" s="589"/>
      <c r="B45" s="666" t="s">
        <v>295</v>
      </c>
      <c r="C45" s="819"/>
      <c r="D45" s="819">
        <v>872.46273799999994</v>
      </c>
      <c r="E45" s="821"/>
      <c r="F45" s="819"/>
      <c r="G45" s="819">
        <v>879.36448000000053</v>
      </c>
      <c r="H45" s="820"/>
      <c r="I45" s="573"/>
      <c r="J45" s="573">
        <v>108.07973858407071</v>
      </c>
      <c r="K45" s="573"/>
      <c r="L45" s="573"/>
      <c r="M45" s="573">
        <v>97.191721217852546</v>
      </c>
      <c r="N45" s="587"/>
      <c r="O45" s="587"/>
    </row>
    <row r="46" spans="1:15" ht="15" customHeight="1">
      <c r="A46" s="589"/>
      <c r="B46" s="666" t="s">
        <v>294</v>
      </c>
      <c r="C46" s="819"/>
      <c r="D46" s="819">
        <v>2998.6144640000002</v>
      </c>
      <c r="E46" s="821"/>
      <c r="F46" s="819"/>
      <c r="G46" s="819">
        <v>3300.8914249999993</v>
      </c>
      <c r="H46" s="820"/>
      <c r="I46" s="573"/>
      <c r="J46" s="573">
        <v>126.35651361160893</v>
      </c>
      <c r="K46" s="573"/>
      <c r="L46" s="573"/>
      <c r="M46" s="573">
        <v>118.86081601780678</v>
      </c>
      <c r="N46" s="587"/>
      <c r="O46" s="587"/>
    </row>
    <row r="47" spans="1:15" ht="15" customHeight="1">
      <c r="A47" s="589"/>
      <c r="B47" s="666" t="s">
        <v>616</v>
      </c>
      <c r="C47" s="819"/>
      <c r="D47" s="819">
        <v>547.7993849999998</v>
      </c>
      <c r="E47" s="821"/>
      <c r="F47" s="819"/>
      <c r="G47" s="819">
        <v>639.62210400000015</v>
      </c>
      <c r="H47" s="820"/>
      <c r="I47" s="573"/>
      <c r="J47" s="573">
        <v>112.23925289404355</v>
      </c>
      <c r="K47" s="573"/>
      <c r="L47" s="573"/>
      <c r="M47" s="573">
        <v>86.912439086078848</v>
      </c>
      <c r="N47" s="587"/>
      <c r="O47" s="587"/>
    </row>
    <row r="48" spans="1:15" ht="15" customHeight="1">
      <c r="A48" s="589"/>
      <c r="B48" s="666" t="s">
        <v>617</v>
      </c>
      <c r="C48" s="819"/>
      <c r="D48" s="819">
        <v>1094.4786099999999</v>
      </c>
      <c r="E48" s="821"/>
      <c r="F48" s="819"/>
      <c r="G48" s="819">
        <v>1195.6727040000005</v>
      </c>
      <c r="H48" s="820"/>
      <c r="I48" s="573"/>
      <c r="J48" s="573">
        <v>158.01463791611067</v>
      </c>
      <c r="K48" s="573"/>
      <c r="L48" s="573"/>
      <c r="M48" s="573">
        <v>138.02763017916223</v>
      </c>
      <c r="N48" s="587"/>
      <c r="O48" s="587"/>
    </row>
    <row r="49" spans="1:15" ht="15" customHeight="1">
      <c r="A49" s="589"/>
      <c r="B49" s="589"/>
      <c r="C49" s="821"/>
      <c r="D49" s="821"/>
      <c r="E49" s="821"/>
      <c r="F49" s="819"/>
      <c r="G49" s="819"/>
      <c r="H49" s="820"/>
      <c r="I49" s="573"/>
      <c r="J49" s="573"/>
      <c r="K49" s="573"/>
      <c r="L49" s="573"/>
      <c r="M49" s="573"/>
      <c r="N49" s="587"/>
      <c r="O49" s="587"/>
    </row>
    <row r="50" spans="1:15" ht="16.5" customHeight="1">
      <c r="A50" s="589"/>
      <c r="B50" s="589"/>
      <c r="C50" s="589"/>
      <c r="D50" s="589"/>
      <c r="E50" s="589"/>
      <c r="F50" s="589"/>
      <c r="G50" s="589"/>
      <c r="H50" s="589"/>
      <c r="I50" s="822"/>
      <c r="J50" s="822"/>
      <c r="K50" s="822"/>
      <c r="L50" s="822"/>
      <c r="M50" s="822"/>
      <c r="N50" s="570"/>
      <c r="O50" s="570"/>
    </row>
    <row r="51" spans="1:15" ht="16.5" customHeight="1">
      <c r="A51" s="589"/>
      <c r="B51" s="589"/>
      <c r="C51" s="589"/>
      <c r="D51" s="589"/>
      <c r="E51" s="589"/>
      <c r="F51" s="589"/>
      <c r="G51" s="589"/>
      <c r="H51" s="589"/>
      <c r="I51" s="822"/>
      <c r="J51" s="822"/>
      <c r="K51" s="822"/>
      <c r="L51" s="822"/>
      <c r="M51" s="822"/>
      <c r="N51" s="570"/>
      <c r="O51" s="570"/>
    </row>
    <row r="52" spans="1:15" ht="16.5" customHeight="1">
      <c r="A52" s="589"/>
      <c r="B52" s="589"/>
      <c r="C52" s="589"/>
      <c r="D52" s="589"/>
      <c r="E52" s="589"/>
      <c r="F52" s="589"/>
      <c r="G52" s="589"/>
      <c r="H52" s="589"/>
      <c r="I52" s="822"/>
      <c r="J52" s="822"/>
      <c r="K52" s="822"/>
      <c r="L52" s="822"/>
      <c r="M52" s="822"/>
      <c r="N52" s="570"/>
      <c r="O52" s="570"/>
    </row>
    <row r="53" spans="1:15" ht="16.5" customHeight="1">
      <c r="A53" s="589"/>
      <c r="B53" s="589"/>
      <c r="C53" s="589"/>
      <c r="D53" s="589"/>
      <c r="E53" s="589"/>
      <c r="F53" s="589"/>
      <c r="G53" s="589"/>
      <c r="H53" s="589"/>
      <c r="I53" s="822"/>
      <c r="J53" s="822"/>
      <c r="K53" s="822"/>
      <c r="L53" s="822"/>
      <c r="M53" s="822"/>
      <c r="N53" s="570"/>
      <c r="O53" s="570"/>
    </row>
    <row r="54" spans="1:15" ht="16.5" customHeight="1">
      <c r="A54" s="589"/>
      <c r="B54" s="589"/>
      <c r="C54" s="589"/>
      <c r="D54" s="589"/>
      <c r="E54" s="589"/>
      <c r="F54" s="589"/>
      <c r="G54" s="589"/>
      <c r="H54" s="589"/>
      <c r="I54" s="823"/>
      <c r="J54" s="823"/>
      <c r="K54" s="823"/>
      <c r="L54" s="823"/>
      <c r="M54" s="823"/>
      <c r="N54" s="570"/>
      <c r="O54" s="570"/>
    </row>
    <row r="55" spans="1:15" ht="16.5" customHeight="1">
      <c r="A55" s="589"/>
      <c r="B55" s="589"/>
      <c r="C55" s="589"/>
      <c r="D55" s="589"/>
      <c r="E55" s="589"/>
      <c r="F55" s="589"/>
      <c r="G55" s="589"/>
      <c r="H55" s="589"/>
      <c r="I55" s="823"/>
      <c r="J55" s="823"/>
      <c r="K55" s="823"/>
      <c r="L55" s="823"/>
      <c r="M55" s="823"/>
      <c r="N55" s="570"/>
      <c r="O55" s="570"/>
    </row>
    <row r="56" spans="1:15" ht="16.5" customHeight="1">
      <c r="A56" s="589"/>
      <c r="B56" s="589"/>
      <c r="C56" s="570"/>
      <c r="D56" s="570"/>
      <c r="E56" s="570"/>
      <c r="F56" s="570"/>
      <c r="G56" s="570"/>
      <c r="H56" s="570"/>
      <c r="I56" s="585"/>
      <c r="J56" s="585"/>
      <c r="K56" s="585"/>
      <c r="L56" s="585"/>
      <c r="M56" s="585"/>
      <c r="N56" s="570"/>
      <c r="O56" s="570"/>
    </row>
    <row r="57" spans="1:15" ht="16.5" customHeight="1">
      <c r="A57" s="589"/>
      <c r="B57" s="589"/>
      <c r="C57" s="570"/>
      <c r="D57" s="570"/>
      <c r="E57" s="570"/>
      <c r="F57" s="570"/>
      <c r="G57" s="570"/>
      <c r="H57" s="570"/>
      <c r="I57" s="585"/>
      <c r="J57" s="585"/>
      <c r="K57" s="585"/>
      <c r="L57" s="585"/>
      <c r="M57" s="585"/>
      <c r="N57" s="570"/>
      <c r="O57" s="570"/>
    </row>
    <row r="58" spans="1:15" ht="16.5" customHeight="1">
      <c r="A58" s="589"/>
      <c r="B58" s="589"/>
      <c r="C58" s="570"/>
      <c r="D58" s="570"/>
      <c r="E58" s="570"/>
      <c r="F58" s="570"/>
      <c r="G58" s="570"/>
      <c r="H58" s="570"/>
      <c r="I58" s="585"/>
      <c r="J58" s="585"/>
      <c r="K58" s="585"/>
      <c r="L58" s="585"/>
      <c r="M58" s="585"/>
      <c r="N58" s="570"/>
      <c r="O58" s="570"/>
    </row>
    <row r="59" spans="1:15" ht="16.5" customHeight="1">
      <c r="A59" s="589"/>
      <c r="B59" s="589"/>
      <c r="C59" s="570"/>
      <c r="D59" s="570"/>
      <c r="E59" s="570"/>
      <c r="F59" s="570"/>
      <c r="G59" s="570"/>
      <c r="H59" s="570"/>
      <c r="I59" s="585"/>
      <c r="J59" s="585"/>
      <c r="K59" s="585"/>
      <c r="L59" s="585"/>
      <c r="M59" s="585"/>
      <c r="N59" s="570"/>
      <c r="O59" s="570"/>
    </row>
    <row r="60" spans="1:15" ht="16.5" customHeight="1">
      <c r="A60" s="570"/>
      <c r="B60" s="569"/>
      <c r="C60" s="570"/>
      <c r="D60" s="570"/>
      <c r="E60" s="570"/>
      <c r="F60" s="570"/>
      <c r="G60" s="570"/>
      <c r="H60" s="570"/>
      <c r="I60" s="585"/>
      <c r="J60" s="585"/>
      <c r="K60" s="585"/>
      <c r="L60" s="585"/>
      <c r="M60" s="585"/>
      <c r="N60" s="570"/>
      <c r="O60" s="570"/>
    </row>
    <row r="61" spans="1:15" ht="16.5" customHeight="1">
      <c r="A61" s="570"/>
      <c r="B61" s="569"/>
      <c r="C61" s="570"/>
      <c r="D61" s="570"/>
      <c r="E61" s="570"/>
      <c r="F61" s="570"/>
      <c r="G61" s="570"/>
      <c r="H61" s="570"/>
      <c r="I61" s="585"/>
      <c r="J61" s="585"/>
      <c r="K61" s="585"/>
      <c r="L61" s="585"/>
      <c r="M61" s="585"/>
      <c r="N61" s="570"/>
      <c r="O61" s="570"/>
    </row>
    <row r="62" spans="1:15" ht="16.5" customHeight="1">
      <c r="A62" s="570"/>
      <c r="B62" s="569"/>
      <c r="C62" s="570"/>
      <c r="D62" s="570"/>
      <c r="E62" s="570"/>
      <c r="F62" s="570"/>
      <c r="G62" s="570"/>
      <c r="H62" s="570"/>
      <c r="I62" s="585"/>
      <c r="J62" s="585"/>
      <c r="K62" s="585"/>
      <c r="L62" s="585"/>
      <c r="M62" s="585"/>
      <c r="N62" s="570"/>
      <c r="O62" s="570"/>
    </row>
    <row r="63" spans="1:15" ht="16.5" customHeight="1">
      <c r="A63" s="570"/>
      <c r="B63" s="569"/>
      <c r="C63" s="570"/>
      <c r="D63" s="570"/>
      <c r="E63" s="570"/>
      <c r="F63" s="570"/>
      <c r="G63" s="570"/>
      <c r="H63" s="570"/>
      <c r="I63" s="585"/>
      <c r="J63" s="585"/>
      <c r="K63" s="585"/>
      <c r="L63" s="585"/>
      <c r="M63" s="585"/>
      <c r="N63" s="570"/>
      <c r="O63" s="570"/>
    </row>
    <row r="64" spans="1:15" ht="16.5" customHeight="1">
      <c r="A64" s="570"/>
      <c r="B64" s="569"/>
      <c r="C64" s="570"/>
      <c r="D64" s="570"/>
      <c r="E64" s="570"/>
      <c r="F64" s="570"/>
      <c r="G64" s="570"/>
      <c r="H64" s="570"/>
      <c r="I64" s="585"/>
      <c r="J64" s="585"/>
      <c r="K64" s="585"/>
      <c r="L64" s="585"/>
      <c r="M64" s="585"/>
      <c r="N64" s="570"/>
      <c r="O64" s="570"/>
    </row>
    <row r="65" spans="1:15" ht="16.5" customHeight="1">
      <c r="A65" s="570"/>
      <c r="B65" s="569"/>
      <c r="C65" s="570"/>
      <c r="D65" s="570"/>
      <c r="E65" s="570"/>
      <c r="F65" s="570"/>
      <c r="G65" s="570"/>
      <c r="H65" s="570"/>
      <c r="I65" s="585"/>
      <c r="J65" s="585"/>
      <c r="K65" s="585"/>
      <c r="L65" s="585"/>
      <c r="M65" s="585"/>
      <c r="N65" s="570"/>
      <c r="O65" s="570"/>
    </row>
    <row r="66" spans="1:15" ht="16.5" customHeight="1">
      <c r="A66" s="570"/>
      <c r="B66" s="569"/>
      <c r="C66" s="570"/>
      <c r="D66" s="570"/>
      <c r="E66" s="570"/>
      <c r="F66" s="570"/>
      <c r="G66" s="570"/>
      <c r="H66" s="570"/>
      <c r="I66" s="585"/>
      <c r="J66" s="585"/>
      <c r="K66" s="585"/>
      <c r="L66" s="585"/>
      <c r="M66" s="585"/>
      <c r="N66" s="570"/>
      <c r="O66" s="570"/>
    </row>
    <row r="67" spans="1:15" ht="16.5" customHeight="1">
      <c r="A67" s="570"/>
      <c r="B67" s="569"/>
      <c r="C67" s="570"/>
      <c r="D67" s="570"/>
      <c r="E67" s="570"/>
      <c r="F67" s="570"/>
      <c r="G67" s="570"/>
      <c r="H67" s="570"/>
      <c r="I67" s="585"/>
      <c r="J67" s="585"/>
      <c r="K67" s="585"/>
      <c r="L67" s="585"/>
      <c r="M67" s="585"/>
      <c r="N67" s="570"/>
      <c r="O67" s="570"/>
    </row>
    <row r="68" spans="1:15" ht="16.5" customHeight="1">
      <c r="A68" s="570"/>
      <c r="B68" s="569"/>
      <c r="C68" s="570"/>
      <c r="D68" s="570"/>
      <c r="E68" s="570"/>
      <c r="F68" s="570"/>
      <c r="G68" s="570"/>
      <c r="H68" s="570"/>
      <c r="I68" s="585"/>
      <c r="J68" s="585"/>
      <c r="K68" s="585"/>
      <c r="L68" s="585"/>
      <c r="M68" s="585"/>
      <c r="N68" s="570"/>
      <c r="O68" s="570"/>
    </row>
    <row r="69" spans="1:15" ht="16.5" customHeight="1">
      <c r="A69" s="570"/>
      <c r="B69" s="569"/>
      <c r="C69" s="570"/>
      <c r="D69" s="570"/>
      <c r="E69" s="570"/>
      <c r="F69" s="570"/>
      <c r="G69" s="570"/>
      <c r="H69" s="570"/>
      <c r="I69" s="585"/>
      <c r="J69" s="585"/>
      <c r="K69" s="585"/>
      <c r="L69" s="585"/>
      <c r="M69" s="585"/>
      <c r="N69" s="570"/>
      <c r="O69" s="570"/>
    </row>
    <row r="70" spans="1:15" ht="16.5" customHeight="1">
      <c r="A70" s="570"/>
      <c r="B70" s="569"/>
      <c r="C70" s="570"/>
      <c r="D70" s="570"/>
      <c r="E70" s="570"/>
      <c r="F70" s="570"/>
      <c r="G70" s="570"/>
      <c r="H70" s="570"/>
      <c r="I70" s="585"/>
      <c r="J70" s="585"/>
      <c r="K70" s="585"/>
      <c r="L70" s="585"/>
      <c r="M70" s="585"/>
      <c r="N70" s="570"/>
      <c r="O70" s="570"/>
    </row>
    <row r="71" spans="1:15" ht="16.5" customHeight="1">
      <c r="A71" s="570"/>
      <c r="B71" s="569"/>
      <c r="C71" s="570"/>
      <c r="D71" s="570"/>
      <c r="E71" s="570"/>
      <c r="F71" s="570"/>
      <c r="G71" s="570"/>
      <c r="H71" s="570"/>
      <c r="I71" s="585"/>
      <c r="J71" s="585"/>
      <c r="K71" s="585"/>
      <c r="L71" s="585"/>
      <c r="M71" s="585"/>
      <c r="N71" s="570"/>
      <c r="O71" s="570"/>
    </row>
    <row r="72" spans="1:15" ht="16.5" customHeight="1">
      <c r="A72" s="570"/>
      <c r="B72" s="569"/>
      <c r="C72" s="570"/>
      <c r="D72" s="570"/>
      <c r="E72" s="570"/>
      <c r="F72" s="570"/>
      <c r="G72" s="570"/>
      <c r="H72" s="570"/>
      <c r="I72" s="585"/>
      <c r="J72" s="585"/>
      <c r="K72" s="585"/>
      <c r="L72" s="585"/>
      <c r="M72" s="585"/>
      <c r="N72" s="570"/>
      <c r="O72" s="570"/>
    </row>
    <row r="73" spans="1:15" ht="16.5" customHeight="1">
      <c r="A73" s="570"/>
      <c r="B73" s="569"/>
      <c r="C73" s="570"/>
      <c r="D73" s="570"/>
      <c r="E73" s="570"/>
      <c r="F73" s="570"/>
      <c r="G73" s="570"/>
      <c r="H73" s="570"/>
      <c r="I73" s="585"/>
      <c r="J73" s="585"/>
      <c r="K73" s="585"/>
      <c r="L73" s="585"/>
      <c r="M73" s="585"/>
      <c r="N73" s="570"/>
      <c r="O73" s="570"/>
    </row>
    <row r="74" spans="1:15" ht="16.5" customHeight="1">
      <c r="A74" s="570"/>
      <c r="B74" s="569"/>
      <c r="C74" s="570"/>
      <c r="D74" s="570"/>
      <c r="E74" s="570"/>
      <c r="F74" s="570"/>
      <c r="G74" s="570"/>
      <c r="H74" s="570"/>
      <c r="I74" s="585"/>
      <c r="J74" s="585"/>
      <c r="K74" s="585"/>
      <c r="L74" s="585"/>
      <c r="M74" s="585"/>
      <c r="N74" s="570"/>
      <c r="O74" s="570"/>
    </row>
    <row r="75" spans="1:15" ht="16.5" customHeight="1">
      <c r="A75" s="570"/>
      <c r="B75" s="569"/>
      <c r="C75" s="570"/>
      <c r="D75" s="570"/>
      <c r="E75" s="570"/>
      <c r="F75" s="570"/>
      <c r="G75" s="570"/>
      <c r="H75" s="570"/>
      <c r="I75" s="585"/>
      <c r="J75" s="585"/>
      <c r="K75" s="585"/>
      <c r="L75" s="585"/>
      <c r="M75" s="585"/>
      <c r="N75" s="570"/>
      <c r="O75" s="570"/>
    </row>
    <row r="76" spans="1:15" ht="16.5" customHeight="1">
      <c r="A76" s="570"/>
      <c r="B76" s="569"/>
      <c r="C76" s="570"/>
      <c r="D76" s="570"/>
      <c r="E76" s="570"/>
      <c r="F76" s="570"/>
      <c r="G76" s="570"/>
      <c r="H76" s="570"/>
      <c r="I76" s="585"/>
      <c r="J76" s="585"/>
      <c r="K76" s="585"/>
      <c r="L76" s="585"/>
      <c r="M76" s="585"/>
      <c r="N76" s="570"/>
      <c r="O76" s="570"/>
    </row>
    <row r="77" spans="1:15" ht="16.5" customHeight="1">
      <c r="A77" s="570"/>
      <c r="B77" s="569"/>
      <c r="C77" s="570"/>
      <c r="D77" s="570"/>
      <c r="E77" s="570"/>
      <c r="F77" s="570"/>
      <c r="G77" s="570"/>
      <c r="H77" s="570"/>
      <c r="I77" s="585"/>
      <c r="J77" s="585"/>
      <c r="K77" s="585"/>
      <c r="L77" s="585"/>
      <c r="M77" s="585"/>
      <c r="N77" s="570"/>
      <c r="O77" s="570"/>
    </row>
    <row r="78" spans="1:15" ht="16.5" customHeight="1">
      <c r="A78" s="570"/>
      <c r="B78" s="569"/>
      <c r="C78" s="570"/>
      <c r="D78" s="570"/>
      <c r="E78" s="570"/>
      <c r="F78" s="570"/>
      <c r="G78" s="570"/>
      <c r="H78" s="570"/>
      <c r="I78" s="585"/>
      <c r="J78" s="585"/>
      <c r="K78" s="585"/>
      <c r="L78" s="585"/>
      <c r="M78" s="585"/>
      <c r="N78" s="570"/>
      <c r="O78" s="570"/>
    </row>
    <row r="79" spans="1:15" ht="16.5" customHeight="1">
      <c r="A79" s="570"/>
      <c r="B79" s="569"/>
      <c r="C79" s="570"/>
      <c r="D79" s="570"/>
      <c r="E79" s="570"/>
      <c r="F79" s="570"/>
      <c r="G79" s="570"/>
      <c r="H79" s="570"/>
      <c r="I79" s="585"/>
      <c r="J79" s="585"/>
      <c r="K79" s="585"/>
      <c r="L79" s="585"/>
      <c r="M79" s="585"/>
      <c r="N79" s="570"/>
      <c r="O79" s="570"/>
    </row>
    <row r="80" spans="1:15" ht="16.5" customHeight="1">
      <c r="A80" s="570"/>
      <c r="B80" s="569"/>
      <c r="C80" s="570"/>
      <c r="D80" s="570"/>
      <c r="E80" s="570"/>
      <c r="F80" s="570"/>
      <c r="G80" s="570"/>
      <c r="H80" s="570"/>
      <c r="I80" s="585"/>
      <c r="J80" s="585"/>
      <c r="K80" s="585"/>
      <c r="L80" s="585"/>
      <c r="M80" s="585"/>
      <c r="N80" s="570"/>
      <c r="O80" s="570"/>
    </row>
    <row r="81" spans="1:15" ht="16.5" customHeight="1">
      <c r="A81" s="570"/>
      <c r="B81" s="569"/>
      <c r="C81" s="570"/>
      <c r="D81" s="570"/>
      <c r="E81" s="570"/>
      <c r="F81" s="570"/>
      <c r="G81" s="570"/>
      <c r="H81" s="570"/>
      <c r="I81" s="585"/>
      <c r="J81" s="585"/>
      <c r="K81" s="585"/>
      <c r="L81" s="585"/>
      <c r="M81" s="585"/>
      <c r="N81" s="570"/>
      <c r="O81" s="570"/>
    </row>
    <row r="82" spans="1:15" ht="16.5" customHeight="1">
      <c r="A82" s="570"/>
      <c r="B82" s="569"/>
      <c r="C82" s="570"/>
      <c r="D82" s="570"/>
      <c r="E82" s="570"/>
      <c r="F82" s="570"/>
      <c r="G82" s="570"/>
      <c r="H82" s="570"/>
      <c r="I82" s="585"/>
      <c r="J82" s="585"/>
      <c r="K82" s="585"/>
      <c r="L82" s="585"/>
      <c r="M82" s="585"/>
      <c r="N82" s="570"/>
      <c r="O82" s="570"/>
    </row>
    <row r="83" spans="1:15" ht="16.5" customHeight="1">
      <c r="A83" s="570"/>
      <c r="B83" s="569"/>
      <c r="C83" s="570"/>
      <c r="D83" s="570"/>
      <c r="E83" s="570"/>
      <c r="F83" s="570"/>
      <c r="G83" s="570"/>
      <c r="H83" s="570"/>
      <c r="I83" s="585"/>
      <c r="J83" s="585"/>
      <c r="K83" s="585"/>
      <c r="L83" s="585"/>
      <c r="M83" s="585"/>
      <c r="N83" s="570"/>
      <c r="O83" s="570"/>
    </row>
    <row r="84" spans="1:15" ht="16.5" customHeight="1">
      <c r="A84" s="570"/>
      <c r="B84" s="569"/>
      <c r="C84" s="570"/>
      <c r="D84" s="570"/>
      <c r="E84" s="570"/>
      <c r="F84" s="570"/>
      <c r="G84" s="570"/>
      <c r="H84" s="570"/>
      <c r="I84" s="585"/>
      <c r="J84" s="585"/>
      <c r="K84" s="585"/>
      <c r="L84" s="585"/>
      <c r="M84" s="585"/>
      <c r="N84" s="570"/>
      <c r="O84" s="570"/>
    </row>
    <row r="85" spans="1:15" ht="16.5" customHeight="1">
      <c r="A85" s="570"/>
      <c r="B85" s="569"/>
      <c r="C85" s="570"/>
      <c r="D85" s="570"/>
      <c r="E85" s="570"/>
      <c r="F85" s="570"/>
      <c r="G85" s="570"/>
      <c r="H85" s="570"/>
      <c r="I85" s="585"/>
      <c r="J85" s="585"/>
      <c r="K85" s="585"/>
      <c r="L85" s="585"/>
      <c r="M85" s="585"/>
      <c r="N85" s="570"/>
      <c r="O85" s="570"/>
    </row>
    <row r="86" spans="1:15" ht="16.5" customHeight="1">
      <c r="A86" s="570"/>
      <c r="B86" s="569"/>
      <c r="C86" s="570"/>
      <c r="D86" s="570"/>
      <c r="E86" s="570"/>
      <c r="F86" s="570"/>
      <c r="G86" s="570"/>
      <c r="H86" s="570"/>
      <c r="I86" s="585"/>
      <c r="J86" s="585"/>
      <c r="K86" s="585"/>
      <c r="L86" s="585"/>
      <c r="M86" s="585"/>
      <c r="N86" s="570"/>
      <c r="O86" s="570"/>
    </row>
    <row r="87" spans="1:15" ht="16.5" customHeight="1">
      <c r="A87" s="570"/>
      <c r="B87" s="569"/>
      <c r="C87" s="570"/>
      <c r="D87" s="570"/>
      <c r="E87" s="570"/>
      <c r="F87" s="570"/>
      <c r="G87" s="570"/>
      <c r="H87" s="570"/>
      <c r="I87" s="585"/>
      <c r="J87" s="585"/>
      <c r="K87" s="585"/>
      <c r="L87" s="585"/>
      <c r="M87" s="585"/>
      <c r="N87" s="570"/>
      <c r="O87" s="570"/>
    </row>
    <row r="88" spans="1:15" ht="16.5" customHeight="1">
      <c r="A88" s="570"/>
      <c r="B88" s="569"/>
      <c r="C88" s="570"/>
      <c r="D88" s="570"/>
      <c r="E88" s="570"/>
      <c r="F88" s="570"/>
      <c r="G88" s="570"/>
      <c r="H88" s="570"/>
      <c r="I88" s="585"/>
      <c r="J88" s="585"/>
      <c r="K88" s="585"/>
      <c r="L88" s="585"/>
      <c r="M88" s="585"/>
      <c r="N88" s="570"/>
      <c r="O88" s="570"/>
    </row>
    <row r="89" spans="1:15" ht="16.5" customHeight="1">
      <c r="A89" s="570"/>
      <c r="B89" s="569"/>
      <c r="C89" s="570"/>
      <c r="D89" s="570"/>
      <c r="E89" s="570"/>
      <c r="F89" s="570"/>
      <c r="G89" s="570"/>
      <c r="H89" s="570"/>
      <c r="I89" s="585"/>
      <c r="J89" s="585"/>
      <c r="K89" s="585"/>
      <c r="L89" s="585"/>
      <c r="M89" s="585"/>
      <c r="N89" s="570"/>
      <c r="O89" s="570"/>
    </row>
    <row r="90" spans="1:15" ht="16.5" customHeight="1">
      <c r="A90" s="570"/>
      <c r="B90" s="569"/>
      <c r="C90" s="570"/>
      <c r="D90" s="570"/>
      <c r="E90" s="570"/>
      <c r="F90" s="570"/>
      <c r="G90" s="570"/>
      <c r="H90" s="570"/>
      <c r="I90" s="585"/>
      <c r="J90" s="585"/>
      <c r="K90" s="585"/>
      <c r="L90" s="585"/>
      <c r="M90" s="585"/>
      <c r="N90" s="570"/>
      <c r="O90" s="570"/>
    </row>
    <row r="91" spans="1:15" ht="16.5" customHeight="1">
      <c r="A91" s="570"/>
      <c r="B91" s="569"/>
      <c r="C91" s="570"/>
      <c r="D91" s="570"/>
      <c r="E91" s="570"/>
      <c r="F91" s="570"/>
      <c r="G91" s="570"/>
      <c r="H91" s="570"/>
      <c r="I91" s="585"/>
      <c r="J91" s="585"/>
      <c r="K91" s="585"/>
      <c r="L91" s="585"/>
      <c r="M91" s="585"/>
      <c r="N91" s="570"/>
      <c r="O91" s="570"/>
    </row>
    <row r="92" spans="1:15" ht="16.5" customHeight="1">
      <c r="A92" s="570"/>
      <c r="B92" s="569"/>
      <c r="C92" s="570"/>
      <c r="D92" s="570"/>
      <c r="E92" s="570"/>
      <c r="F92" s="570"/>
      <c r="G92" s="570"/>
      <c r="H92" s="570"/>
      <c r="I92" s="585"/>
      <c r="J92" s="585"/>
      <c r="K92" s="585"/>
      <c r="L92" s="585"/>
      <c r="M92" s="585"/>
      <c r="N92" s="570"/>
      <c r="O92" s="570"/>
    </row>
    <row r="93" spans="1:15" ht="16.5" customHeight="1">
      <c r="A93" s="570"/>
      <c r="B93" s="569"/>
      <c r="C93" s="570"/>
      <c r="D93" s="570"/>
      <c r="E93" s="570"/>
      <c r="F93" s="570"/>
      <c r="G93" s="570"/>
      <c r="H93" s="570"/>
      <c r="I93" s="585"/>
      <c r="J93" s="585"/>
      <c r="K93" s="585"/>
      <c r="L93" s="585"/>
      <c r="M93" s="585"/>
      <c r="N93" s="570"/>
      <c r="O93" s="570"/>
    </row>
    <row r="94" spans="1:15" ht="16.5" customHeight="1">
      <c r="A94" s="570"/>
      <c r="B94" s="569"/>
      <c r="C94" s="570"/>
      <c r="D94" s="570"/>
      <c r="E94" s="570"/>
      <c r="F94" s="570"/>
      <c r="G94" s="570"/>
      <c r="H94" s="570"/>
      <c r="I94" s="585"/>
      <c r="J94" s="585"/>
      <c r="K94" s="585"/>
      <c r="L94" s="585"/>
      <c r="M94" s="585"/>
      <c r="N94" s="570"/>
      <c r="O94" s="570"/>
    </row>
    <row r="95" spans="1:15" ht="16.5" customHeight="1">
      <c r="A95" s="570"/>
      <c r="B95" s="569"/>
      <c r="C95" s="570"/>
      <c r="D95" s="570"/>
      <c r="E95" s="570"/>
      <c r="F95" s="570"/>
      <c r="G95" s="570"/>
      <c r="H95" s="570"/>
      <c r="I95" s="585"/>
      <c r="J95" s="585"/>
      <c r="K95" s="585"/>
      <c r="L95" s="585"/>
      <c r="M95" s="585"/>
      <c r="N95" s="570"/>
      <c r="O95" s="570"/>
    </row>
    <row r="96" spans="1:15" ht="16.5" customHeight="1">
      <c r="A96" s="570"/>
      <c r="B96" s="569"/>
      <c r="C96" s="570"/>
      <c r="D96" s="570"/>
      <c r="E96" s="570"/>
      <c r="F96" s="570"/>
      <c r="G96" s="570"/>
      <c r="H96" s="570"/>
      <c r="I96" s="585"/>
      <c r="J96" s="585"/>
      <c r="K96" s="585"/>
      <c r="L96" s="585"/>
      <c r="M96" s="585"/>
      <c r="N96" s="570"/>
      <c r="O96" s="570"/>
    </row>
    <row r="97" spans="1:15" ht="16.5" customHeight="1">
      <c r="A97" s="570"/>
      <c r="B97" s="569"/>
      <c r="C97" s="570"/>
      <c r="D97" s="570"/>
      <c r="E97" s="570"/>
      <c r="F97" s="570"/>
      <c r="G97" s="570"/>
      <c r="H97" s="570"/>
      <c r="I97" s="585"/>
      <c r="J97" s="585"/>
      <c r="K97" s="585"/>
      <c r="L97" s="585"/>
      <c r="M97" s="585"/>
      <c r="N97" s="570"/>
      <c r="O97" s="570"/>
    </row>
    <row r="98" spans="1:15" ht="16.5" customHeight="1">
      <c r="A98" s="570"/>
      <c r="B98" s="569"/>
      <c r="C98" s="570"/>
      <c r="D98" s="570"/>
      <c r="E98" s="570"/>
      <c r="F98" s="570"/>
      <c r="G98" s="570"/>
      <c r="H98" s="570"/>
      <c r="I98" s="585"/>
      <c r="J98" s="585"/>
      <c r="K98" s="585"/>
      <c r="L98" s="585"/>
      <c r="M98" s="585"/>
      <c r="N98" s="570"/>
      <c r="O98" s="570"/>
    </row>
    <row r="99" spans="1:15" ht="16.5" customHeight="1">
      <c r="A99" s="570"/>
      <c r="B99" s="569"/>
      <c r="C99" s="570"/>
      <c r="D99" s="570"/>
      <c r="E99" s="570"/>
      <c r="F99" s="570"/>
      <c r="G99" s="570"/>
      <c r="H99" s="570"/>
      <c r="I99" s="585"/>
      <c r="J99" s="585"/>
      <c r="K99" s="585"/>
      <c r="L99" s="585"/>
      <c r="M99" s="585"/>
      <c r="N99" s="570"/>
      <c r="O99" s="570"/>
    </row>
    <row r="100" spans="1:15" ht="16.5" customHeight="1">
      <c r="A100" s="570"/>
      <c r="B100" s="569"/>
      <c r="C100" s="570"/>
      <c r="D100" s="570"/>
      <c r="E100" s="570"/>
      <c r="F100" s="570"/>
      <c r="G100" s="570"/>
      <c r="H100" s="570"/>
      <c r="I100" s="585"/>
      <c r="J100" s="585"/>
      <c r="K100" s="585"/>
      <c r="L100" s="585"/>
      <c r="M100" s="585"/>
      <c r="N100" s="570"/>
      <c r="O100" s="570"/>
    </row>
    <row r="101" spans="1:15" ht="16.5" customHeight="1">
      <c r="A101" s="570"/>
      <c r="B101" s="569"/>
      <c r="C101" s="570"/>
      <c r="D101" s="570"/>
      <c r="E101" s="570"/>
      <c r="F101" s="570"/>
      <c r="G101" s="570"/>
      <c r="H101" s="570"/>
      <c r="I101" s="585"/>
      <c r="J101" s="585"/>
      <c r="K101" s="585"/>
      <c r="L101" s="585"/>
      <c r="M101" s="585"/>
      <c r="N101" s="570"/>
      <c r="O101" s="570"/>
    </row>
    <row r="102" spans="1:15" ht="16.5" customHeight="1">
      <c r="A102" s="570"/>
      <c r="B102" s="569"/>
      <c r="C102" s="570"/>
      <c r="D102" s="570"/>
      <c r="E102" s="570"/>
      <c r="F102" s="570"/>
      <c r="G102" s="570"/>
      <c r="H102" s="570"/>
      <c r="I102" s="585"/>
      <c r="J102" s="585"/>
      <c r="K102" s="585"/>
      <c r="L102" s="585"/>
      <c r="M102" s="585"/>
      <c r="N102" s="570"/>
      <c r="O102" s="570"/>
    </row>
    <row r="103" spans="1:15" ht="16.5" customHeight="1">
      <c r="A103" s="570"/>
      <c r="B103" s="569"/>
      <c r="C103" s="570"/>
      <c r="D103" s="570"/>
      <c r="E103" s="570"/>
      <c r="F103" s="570"/>
      <c r="G103" s="570"/>
      <c r="H103" s="570"/>
      <c r="I103" s="585"/>
      <c r="J103" s="585"/>
      <c r="K103" s="585"/>
      <c r="L103" s="585"/>
      <c r="M103" s="585"/>
      <c r="N103" s="570"/>
      <c r="O103" s="570"/>
    </row>
    <row r="104" spans="1:15" ht="16.5" customHeight="1">
      <c r="A104" s="570"/>
      <c r="B104" s="569"/>
      <c r="C104" s="570"/>
      <c r="D104" s="570"/>
      <c r="E104" s="570"/>
      <c r="F104" s="570"/>
      <c r="G104" s="570"/>
      <c r="H104" s="570"/>
      <c r="I104" s="585"/>
      <c r="J104" s="585"/>
      <c r="K104" s="585"/>
      <c r="L104" s="585"/>
      <c r="M104" s="585"/>
      <c r="N104" s="570"/>
      <c r="O104" s="570"/>
    </row>
    <row r="105" spans="1:15" ht="16.5" customHeight="1">
      <c r="A105" s="570"/>
      <c r="B105" s="569"/>
      <c r="C105" s="570"/>
      <c r="D105" s="570"/>
      <c r="E105" s="570"/>
      <c r="F105" s="570"/>
      <c r="G105" s="570"/>
      <c r="H105" s="570"/>
      <c r="I105" s="585"/>
      <c r="J105" s="585"/>
      <c r="K105" s="585"/>
      <c r="L105" s="585"/>
      <c r="M105" s="585"/>
      <c r="N105" s="570"/>
      <c r="O105" s="570"/>
    </row>
    <row r="106" spans="1:15" ht="16.5" customHeight="1">
      <c r="A106" s="570"/>
      <c r="B106" s="569"/>
      <c r="C106" s="570"/>
      <c r="D106" s="570"/>
      <c r="E106" s="570"/>
      <c r="F106" s="570"/>
      <c r="G106" s="570"/>
      <c r="H106" s="570"/>
      <c r="I106" s="585"/>
      <c r="J106" s="585"/>
      <c r="K106" s="585"/>
      <c r="L106" s="585"/>
      <c r="M106" s="585"/>
      <c r="N106" s="570"/>
      <c r="O106" s="570"/>
    </row>
    <row r="107" spans="1:15" ht="16.5" customHeight="1">
      <c r="A107" s="570"/>
      <c r="B107" s="569"/>
      <c r="C107" s="570"/>
      <c r="D107" s="570"/>
      <c r="E107" s="570"/>
      <c r="F107" s="570"/>
      <c r="G107" s="570"/>
      <c r="H107" s="570"/>
      <c r="I107" s="585"/>
      <c r="J107" s="585"/>
      <c r="K107" s="585"/>
      <c r="L107" s="585"/>
      <c r="M107" s="585"/>
      <c r="N107" s="570"/>
      <c r="O107" s="570"/>
    </row>
    <row r="108" spans="1:15" ht="16.5" customHeight="1">
      <c r="A108" s="570"/>
      <c r="B108" s="569"/>
      <c r="C108" s="570"/>
      <c r="D108" s="570"/>
      <c r="E108" s="570"/>
      <c r="F108" s="570"/>
      <c r="G108" s="570"/>
      <c r="H108" s="570"/>
      <c r="I108" s="585"/>
      <c r="J108" s="585"/>
      <c r="K108" s="585"/>
      <c r="L108" s="585"/>
      <c r="M108" s="585"/>
      <c r="N108" s="570"/>
      <c r="O108" s="570"/>
    </row>
    <row r="109" spans="1:15" ht="16.5" customHeight="1">
      <c r="A109" s="570"/>
      <c r="B109" s="569"/>
      <c r="C109" s="570"/>
      <c r="D109" s="570"/>
      <c r="E109" s="570"/>
      <c r="F109" s="570"/>
      <c r="G109" s="570"/>
      <c r="H109" s="570"/>
      <c r="I109" s="585"/>
      <c r="J109" s="585"/>
      <c r="K109" s="585"/>
      <c r="L109" s="585"/>
      <c r="M109" s="585"/>
      <c r="N109" s="570"/>
      <c r="O109" s="570"/>
    </row>
    <row r="110" spans="1:15" ht="16.5" customHeight="1">
      <c r="A110" s="570"/>
      <c r="B110" s="569"/>
      <c r="C110" s="570"/>
      <c r="D110" s="570"/>
      <c r="E110" s="570"/>
      <c r="F110" s="570"/>
      <c r="G110" s="570"/>
      <c r="H110" s="570"/>
      <c r="I110" s="585"/>
      <c r="J110" s="585"/>
      <c r="K110" s="585"/>
      <c r="L110" s="585"/>
      <c r="M110" s="585"/>
      <c r="N110" s="570"/>
      <c r="O110" s="570"/>
    </row>
    <row r="111" spans="1:15" ht="16.5" customHeight="1">
      <c r="A111" s="570"/>
      <c r="B111" s="569"/>
      <c r="C111" s="570"/>
      <c r="D111" s="570"/>
      <c r="E111" s="570"/>
      <c r="F111" s="570"/>
      <c r="G111" s="570"/>
      <c r="H111" s="570"/>
      <c r="I111" s="585"/>
      <c r="J111" s="585"/>
      <c r="K111" s="585"/>
      <c r="L111" s="585"/>
      <c r="M111" s="585"/>
      <c r="N111" s="570"/>
      <c r="O111" s="570"/>
    </row>
    <row r="112" spans="1:15" ht="16.5" customHeight="1">
      <c r="A112" s="570"/>
      <c r="B112" s="569"/>
      <c r="C112" s="570"/>
      <c r="D112" s="570"/>
      <c r="E112" s="570"/>
      <c r="F112" s="570"/>
      <c r="G112" s="570"/>
      <c r="H112" s="570"/>
      <c r="I112" s="585"/>
      <c r="J112" s="585"/>
      <c r="K112" s="585"/>
      <c r="L112" s="585"/>
      <c r="M112" s="585"/>
      <c r="N112" s="570"/>
      <c r="O112" s="570"/>
    </row>
    <row r="113" spans="1:15" ht="16.5" customHeight="1">
      <c r="A113" s="570"/>
      <c r="B113" s="569"/>
      <c r="C113" s="570"/>
      <c r="D113" s="570"/>
      <c r="E113" s="570"/>
      <c r="F113" s="570"/>
      <c r="G113" s="570"/>
      <c r="H113" s="570"/>
      <c r="I113" s="585"/>
      <c r="J113" s="585"/>
      <c r="K113" s="585"/>
      <c r="L113" s="585"/>
      <c r="M113" s="585"/>
      <c r="N113" s="570"/>
      <c r="O113" s="570"/>
    </row>
    <row r="114" spans="1:15" ht="16.5" customHeight="1">
      <c r="A114" s="570"/>
      <c r="B114" s="569"/>
      <c r="C114" s="570"/>
      <c r="D114" s="570"/>
      <c r="E114" s="570"/>
      <c r="F114" s="570"/>
      <c r="G114" s="570"/>
      <c r="H114" s="570"/>
      <c r="I114" s="585"/>
      <c r="J114" s="585"/>
      <c r="K114" s="585"/>
      <c r="L114" s="585"/>
      <c r="M114" s="585"/>
      <c r="N114" s="570"/>
      <c r="O114" s="570"/>
    </row>
    <row r="115" spans="1:15" ht="16.5" customHeight="1">
      <c r="A115" s="570"/>
      <c r="B115" s="569"/>
      <c r="C115" s="570"/>
      <c r="D115" s="570"/>
      <c r="E115" s="570"/>
      <c r="F115" s="570"/>
      <c r="G115" s="570"/>
      <c r="H115" s="570"/>
      <c r="I115" s="585"/>
      <c r="J115" s="585"/>
      <c r="K115" s="585"/>
      <c r="L115" s="585"/>
      <c r="M115" s="585"/>
      <c r="N115" s="570"/>
      <c r="O115" s="570"/>
    </row>
    <row r="116" spans="1:15" ht="16.5" customHeight="1">
      <c r="A116" s="570"/>
      <c r="B116" s="569"/>
      <c r="C116" s="570"/>
      <c r="D116" s="570"/>
      <c r="E116" s="570"/>
      <c r="F116" s="570"/>
      <c r="G116" s="570"/>
      <c r="H116" s="570"/>
      <c r="I116" s="585"/>
      <c r="J116" s="585"/>
      <c r="K116" s="585"/>
      <c r="L116" s="585"/>
      <c r="M116" s="585"/>
      <c r="N116" s="570"/>
      <c r="O116" s="570"/>
    </row>
    <row r="117" spans="1:15" ht="16.5" customHeight="1">
      <c r="A117" s="570"/>
      <c r="B117" s="569"/>
      <c r="C117" s="570"/>
      <c r="D117" s="570"/>
      <c r="E117" s="570"/>
      <c r="F117" s="570"/>
      <c r="G117" s="570"/>
      <c r="H117" s="570"/>
      <c r="I117" s="585"/>
      <c r="J117" s="585"/>
      <c r="K117" s="585"/>
      <c r="L117" s="585"/>
      <c r="M117" s="585"/>
      <c r="N117" s="570"/>
      <c r="O117" s="570"/>
    </row>
    <row r="118" spans="1:15" ht="16.5" customHeight="1">
      <c r="A118" s="570"/>
      <c r="B118" s="569"/>
      <c r="C118" s="570"/>
      <c r="D118" s="570"/>
      <c r="E118" s="570"/>
      <c r="F118" s="570"/>
      <c r="G118" s="570"/>
      <c r="H118" s="570"/>
      <c r="I118" s="585"/>
      <c r="J118" s="585"/>
      <c r="K118" s="585"/>
      <c r="L118" s="585"/>
      <c r="M118" s="585"/>
      <c r="N118" s="570"/>
      <c r="O118" s="570"/>
    </row>
    <row r="119" spans="1:15" ht="16.5" customHeight="1">
      <c r="A119" s="570"/>
      <c r="B119" s="569"/>
      <c r="C119" s="570"/>
      <c r="D119" s="570"/>
      <c r="E119" s="570"/>
      <c r="F119" s="570"/>
      <c r="G119" s="570"/>
      <c r="H119" s="570"/>
      <c r="I119" s="585"/>
      <c r="J119" s="585"/>
      <c r="K119" s="585"/>
      <c r="L119" s="585"/>
      <c r="M119" s="585"/>
      <c r="N119" s="570"/>
      <c r="O119" s="570"/>
    </row>
    <row r="120" spans="1:15" ht="16.5" customHeight="1">
      <c r="A120" s="570"/>
      <c r="B120" s="569"/>
      <c r="C120" s="570"/>
      <c r="D120" s="570"/>
      <c r="E120" s="570"/>
      <c r="F120" s="570"/>
      <c r="G120" s="570"/>
      <c r="H120" s="570"/>
      <c r="I120" s="585"/>
      <c r="J120" s="585"/>
      <c r="K120" s="585"/>
      <c r="L120" s="585"/>
      <c r="M120" s="585"/>
      <c r="N120" s="570"/>
      <c r="O120" s="570"/>
    </row>
    <row r="121" spans="1:15" ht="16.5" customHeight="1">
      <c r="A121" s="570"/>
      <c r="B121" s="569"/>
      <c r="C121" s="570"/>
      <c r="D121" s="570"/>
      <c r="E121" s="570"/>
      <c r="F121" s="570"/>
      <c r="G121" s="570"/>
      <c r="H121" s="570"/>
      <c r="I121" s="585"/>
      <c r="J121" s="585"/>
      <c r="K121" s="585"/>
      <c r="L121" s="585"/>
      <c r="M121" s="585"/>
      <c r="N121" s="570"/>
      <c r="O121" s="570"/>
    </row>
    <row r="122" spans="1:15" ht="16.5" customHeight="1">
      <c r="A122" s="570"/>
      <c r="B122" s="569"/>
      <c r="C122" s="570"/>
      <c r="D122" s="570"/>
      <c r="E122" s="570"/>
      <c r="F122" s="570"/>
      <c r="G122" s="570"/>
      <c r="H122" s="570"/>
      <c r="I122" s="585"/>
      <c r="J122" s="585"/>
      <c r="K122" s="585"/>
      <c r="L122" s="585"/>
      <c r="M122" s="585"/>
      <c r="N122" s="570"/>
      <c r="O122" s="570"/>
    </row>
    <row r="123" spans="1:15" ht="16.5" customHeight="1">
      <c r="A123" s="570"/>
      <c r="B123" s="569"/>
      <c r="C123" s="570"/>
      <c r="D123" s="570"/>
      <c r="E123" s="570"/>
      <c r="F123" s="570"/>
      <c r="G123" s="570"/>
      <c r="H123" s="570"/>
      <c r="I123" s="585"/>
      <c r="J123" s="585"/>
      <c r="K123" s="585"/>
      <c r="L123" s="585"/>
      <c r="M123" s="585"/>
      <c r="N123" s="570"/>
      <c r="O123" s="570"/>
    </row>
    <row r="124" spans="1:15" ht="16.5" customHeight="1">
      <c r="A124" s="570"/>
      <c r="B124" s="569"/>
      <c r="C124" s="570"/>
      <c r="D124" s="570"/>
      <c r="E124" s="570"/>
      <c r="F124" s="570"/>
      <c r="G124" s="570"/>
      <c r="H124" s="570"/>
      <c r="I124" s="585"/>
      <c r="J124" s="585"/>
      <c r="K124" s="585"/>
      <c r="L124" s="585"/>
      <c r="M124" s="585"/>
      <c r="N124" s="570"/>
      <c r="O124" s="570"/>
    </row>
    <row r="125" spans="1:15" ht="16.5" customHeight="1">
      <c r="A125" s="570"/>
      <c r="B125" s="569"/>
      <c r="C125" s="570"/>
      <c r="D125" s="570"/>
      <c r="E125" s="570"/>
      <c r="F125" s="570"/>
      <c r="G125" s="570"/>
      <c r="H125" s="570"/>
      <c r="I125" s="585"/>
      <c r="J125" s="585"/>
      <c r="K125" s="585"/>
      <c r="L125" s="585"/>
      <c r="M125" s="585"/>
      <c r="N125" s="570"/>
      <c r="O125" s="570"/>
    </row>
    <row r="126" spans="1:15" ht="16.5" customHeight="1">
      <c r="A126" s="570"/>
      <c r="B126" s="569"/>
      <c r="C126" s="570"/>
      <c r="D126" s="570"/>
      <c r="E126" s="570"/>
      <c r="F126" s="570"/>
      <c r="G126" s="570"/>
      <c r="H126" s="570"/>
      <c r="I126" s="585"/>
      <c r="J126" s="585"/>
      <c r="K126" s="585"/>
      <c r="L126" s="585"/>
      <c r="M126" s="585"/>
      <c r="N126" s="570"/>
      <c r="O126" s="570"/>
    </row>
    <row r="127" spans="1:15" ht="16.5" customHeight="1">
      <c r="A127" s="570"/>
      <c r="B127" s="569"/>
      <c r="C127" s="570"/>
      <c r="D127" s="570"/>
      <c r="E127" s="570"/>
      <c r="F127" s="570"/>
      <c r="G127" s="570"/>
      <c r="H127" s="570"/>
      <c r="I127" s="585"/>
      <c r="J127" s="585"/>
      <c r="K127" s="585"/>
      <c r="L127" s="585"/>
      <c r="M127" s="585"/>
      <c r="N127" s="570"/>
      <c r="O127" s="570"/>
    </row>
    <row r="128" spans="1:15" ht="16.5" customHeight="1">
      <c r="A128" s="570"/>
      <c r="B128" s="569"/>
      <c r="C128" s="570"/>
      <c r="D128" s="570"/>
      <c r="E128" s="570"/>
      <c r="F128" s="570"/>
      <c r="G128" s="570"/>
      <c r="H128" s="570"/>
      <c r="I128" s="585"/>
      <c r="J128" s="585"/>
      <c r="K128" s="585"/>
      <c r="L128" s="585"/>
      <c r="M128" s="585"/>
      <c r="N128" s="570"/>
      <c r="O128" s="570"/>
    </row>
    <row r="129" spans="1:15" ht="16.5" customHeight="1">
      <c r="A129" s="570"/>
      <c r="B129" s="569"/>
      <c r="C129" s="570"/>
      <c r="D129" s="570"/>
      <c r="E129" s="570"/>
      <c r="F129" s="570"/>
      <c r="G129" s="570"/>
      <c r="H129" s="570"/>
      <c r="I129" s="585"/>
      <c r="J129" s="585"/>
      <c r="K129" s="585"/>
      <c r="L129" s="585"/>
      <c r="M129" s="585"/>
      <c r="N129" s="570"/>
      <c r="O129" s="570"/>
    </row>
    <row r="130" spans="1:15" ht="16.5" customHeight="1">
      <c r="A130" s="570"/>
      <c r="B130" s="569"/>
      <c r="C130" s="570"/>
      <c r="D130" s="570"/>
      <c r="E130" s="570"/>
      <c r="F130" s="570"/>
      <c r="G130" s="570"/>
      <c r="H130" s="570"/>
      <c r="I130" s="585"/>
      <c r="J130" s="585"/>
      <c r="K130" s="585"/>
      <c r="L130" s="585"/>
      <c r="M130" s="585"/>
      <c r="N130" s="570"/>
      <c r="O130" s="570"/>
    </row>
    <row r="131" spans="1:15" ht="16.5" customHeight="1">
      <c r="A131" s="570"/>
      <c r="B131" s="569"/>
      <c r="C131" s="570"/>
      <c r="D131" s="570"/>
      <c r="E131" s="570"/>
      <c r="F131" s="570"/>
      <c r="G131" s="570"/>
      <c r="H131" s="570"/>
      <c r="I131" s="585"/>
      <c r="J131" s="585"/>
      <c r="K131" s="585"/>
      <c r="L131" s="585"/>
      <c r="M131" s="585"/>
      <c r="N131" s="570"/>
      <c r="O131" s="570"/>
    </row>
    <row r="132" spans="1:15" ht="16.5" customHeight="1">
      <c r="A132" s="570"/>
      <c r="B132" s="569"/>
      <c r="C132" s="570"/>
      <c r="D132" s="570"/>
      <c r="E132" s="570"/>
      <c r="F132" s="570"/>
      <c r="G132" s="570"/>
      <c r="H132" s="570"/>
      <c r="I132" s="585"/>
      <c r="J132" s="585"/>
      <c r="K132" s="585"/>
      <c r="L132" s="585"/>
      <c r="M132" s="585"/>
      <c r="N132" s="570"/>
      <c r="O132" s="570"/>
    </row>
    <row r="133" spans="1:15" ht="16.5" customHeight="1">
      <c r="A133" s="570"/>
      <c r="B133" s="569"/>
      <c r="C133" s="570"/>
      <c r="D133" s="570"/>
      <c r="E133" s="570"/>
      <c r="F133" s="570"/>
      <c r="G133" s="570"/>
      <c r="H133" s="570"/>
      <c r="I133" s="585"/>
      <c r="J133" s="585"/>
      <c r="K133" s="585"/>
      <c r="L133" s="585"/>
      <c r="M133" s="585"/>
      <c r="N133" s="570"/>
      <c r="O133" s="570"/>
    </row>
    <row r="134" spans="1:15" ht="16.5" customHeight="1">
      <c r="A134" s="570"/>
      <c r="B134" s="569"/>
      <c r="C134" s="570"/>
      <c r="D134" s="570"/>
      <c r="E134" s="570"/>
      <c r="F134" s="570"/>
      <c r="G134" s="570"/>
      <c r="H134" s="570"/>
      <c r="I134" s="585"/>
      <c r="J134" s="585"/>
      <c r="K134" s="585"/>
      <c r="L134" s="585"/>
      <c r="M134" s="585"/>
      <c r="N134" s="570"/>
      <c r="O134" s="570"/>
    </row>
    <row r="135" spans="1:15" ht="16.5" customHeight="1">
      <c r="A135" s="570"/>
      <c r="B135" s="569"/>
      <c r="C135" s="570"/>
      <c r="D135" s="570"/>
      <c r="E135" s="570"/>
      <c r="F135" s="570"/>
      <c r="G135" s="570"/>
      <c r="H135" s="570"/>
      <c r="I135" s="585"/>
      <c r="J135" s="585"/>
      <c r="K135" s="585"/>
      <c r="L135" s="585"/>
      <c r="M135" s="585"/>
      <c r="N135" s="570"/>
      <c r="O135" s="570"/>
    </row>
    <row r="136" spans="1:15" ht="16.5" customHeight="1">
      <c r="A136" s="570"/>
      <c r="B136" s="569"/>
      <c r="C136" s="570"/>
      <c r="D136" s="570"/>
      <c r="E136" s="570"/>
      <c r="F136" s="570"/>
      <c r="G136" s="570"/>
      <c r="H136" s="570"/>
      <c r="I136" s="585"/>
      <c r="J136" s="585"/>
      <c r="K136" s="585"/>
      <c r="L136" s="585"/>
      <c r="M136" s="585"/>
      <c r="N136" s="570"/>
      <c r="O136" s="570"/>
    </row>
    <row r="137" spans="1:15" ht="16.5" customHeight="1">
      <c r="A137" s="570"/>
      <c r="B137" s="569"/>
      <c r="C137" s="570"/>
      <c r="D137" s="570"/>
      <c r="E137" s="570"/>
      <c r="F137" s="570"/>
      <c r="G137" s="570"/>
      <c r="H137" s="570"/>
      <c r="I137" s="585"/>
      <c r="J137" s="585"/>
      <c r="K137" s="585"/>
      <c r="L137" s="585"/>
      <c r="M137" s="585"/>
      <c r="N137" s="570"/>
      <c r="O137" s="570"/>
    </row>
    <row r="138" spans="1:15" ht="16.5" customHeight="1">
      <c r="A138" s="570"/>
      <c r="B138" s="569"/>
      <c r="C138" s="570"/>
      <c r="D138" s="570"/>
      <c r="E138" s="570"/>
      <c r="F138" s="570"/>
      <c r="G138" s="570"/>
      <c r="H138" s="570"/>
      <c r="I138" s="585"/>
      <c r="J138" s="585"/>
      <c r="K138" s="585"/>
      <c r="L138" s="585"/>
      <c r="M138" s="585"/>
      <c r="N138" s="570"/>
      <c r="O138" s="570"/>
    </row>
    <row r="139" spans="1:15" ht="16.5" customHeight="1">
      <c r="A139" s="570"/>
      <c r="B139" s="569"/>
      <c r="C139" s="570"/>
      <c r="D139" s="570"/>
      <c r="E139" s="570"/>
      <c r="F139" s="570"/>
      <c r="G139" s="570"/>
      <c r="H139" s="570"/>
      <c r="I139" s="585"/>
      <c r="J139" s="585"/>
      <c r="K139" s="585"/>
      <c r="L139" s="585"/>
      <c r="M139" s="585"/>
      <c r="N139" s="570"/>
      <c r="O139" s="570"/>
    </row>
    <row r="140" spans="1:15" ht="16.5" customHeight="1">
      <c r="A140" s="570"/>
      <c r="B140" s="569"/>
      <c r="C140" s="570"/>
      <c r="D140" s="570"/>
      <c r="E140" s="570"/>
      <c r="F140" s="570"/>
      <c r="G140" s="570"/>
      <c r="H140" s="570"/>
      <c r="I140" s="585"/>
      <c r="J140" s="585"/>
      <c r="K140" s="585"/>
      <c r="L140" s="585"/>
      <c r="M140" s="585"/>
      <c r="N140" s="570"/>
      <c r="O140" s="570"/>
    </row>
    <row r="141" spans="1:15" ht="16.5" customHeight="1">
      <c r="A141" s="570"/>
      <c r="B141" s="569"/>
      <c r="C141" s="570"/>
      <c r="D141" s="570"/>
      <c r="E141" s="570"/>
      <c r="F141" s="570"/>
      <c r="G141" s="570"/>
      <c r="H141" s="570"/>
      <c r="I141" s="585"/>
      <c r="J141" s="585"/>
      <c r="K141" s="585"/>
      <c r="L141" s="585"/>
      <c r="M141" s="585"/>
      <c r="N141" s="570"/>
      <c r="O141" s="570"/>
    </row>
  </sheetData>
  <mergeCells count="15">
    <mergeCell ref="L4:M4"/>
    <mergeCell ref="L6:M6"/>
    <mergeCell ref="C5:D5"/>
    <mergeCell ref="F5:G5"/>
    <mergeCell ref="I5:J5"/>
    <mergeCell ref="L5:M5"/>
    <mergeCell ref="C4:D4"/>
    <mergeCell ref="F4:G4"/>
    <mergeCell ref="I4:J4"/>
    <mergeCell ref="H4:H5"/>
    <mergeCell ref="A9:B9"/>
    <mergeCell ref="A14:B14"/>
    <mergeCell ref="C6:D6"/>
    <mergeCell ref="F6:G6"/>
    <mergeCell ref="I6:J6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workbookViewId="0">
      <selection activeCell="I19" sqref="I19"/>
    </sheetView>
  </sheetViews>
  <sheetFormatPr defaultColWidth="9.33203125" defaultRowHeight="15"/>
  <cols>
    <col min="1" max="1" width="1.6640625" style="184" customWidth="1"/>
    <col min="2" max="2" width="28" style="185" customWidth="1"/>
    <col min="3" max="3" width="6.33203125" style="184" bestFit="1" customWidth="1"/>
    <col min="4" max="4" width="6" style="184" customWidth="1"/>
    <col min="5" max="5" width="0.5546875" style="184" customWidth="1"/>
    <col min="6" max="6" width="7" style="184" customWidth="1"/>
    <col min="7" max="7" width="7" style="184" bestFit="1" customWidth="1"/>
    <col min="8" max="8" width="0.6640625" style="184" customWidth="1"/>
    <col min="9" max="9" width="7.6640625" style="184" customWidth="1"/>
    <col min="10" max="10" width="9.33203125" style="184" customWidth="1"/>
    <col min="11" max="11" width="0.6640625" style="184" customWidth="1"/>
    <col min="12" max="13" width="6.5546875" style="184" customWidth="1"/>
    <col min="14" max="16384" width="9.33203125" style="184"/>
  </cols>
  <sheetData>
    <row r="1" spans="1:16" s="176" customFormat="1" ht="17.100000000000001" customHeight="1">
      <c r="A1" s="1094" t="s">
        <v>773</v>
      </c>
      <c r="B1" s="580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7"/>
      <c r="O1" s="557"/>
    </row>
    <row r="2" spans="1:16" s="176" customFormat="1" ht="11.25" customHeight="1">
      <c r="A2" s="580"/>
      <c r="B2" s="1095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7"/>
      <c r="O2" s="557"/>
    </row>
    <row r="3" spans="1:16" s="176" customFormat="1" ht="13.95" customHeight="1">
      <c r="A3" s="557"/>
      <c r="B3" s="569"/>
      <c r="C3" s="570"/>
      <c r="D3" s="570"/>
      <c r="E3" s="570"/>
      <c r="F3" s="570"/>
      <c r="G3" s="571"/>
      <c r="H3" s="571"/>
      <c r="I3" s="571"/>
      <c r="J3" s="571"/>
      <c r="K3" s="571"/>
      <c r="L3" s="765"/>
      <c r="M3" s="756" t="s">
        <v>330</v>
      </c>
      <c r="N3" s="557"/>
      <c r="O3" s="557"/>
    </row>
    <row r="4" spans="1:16" s="176" customFormat="1" ht="15" customHeight="1">
      <c r="A4" s="663"/>
      <c r="B4" s="559"/>
      <c r="C4" s="1154" t="s">
        <v>56</v>
      </c>
      <c r="D4" s="1154"/>
      <c r="E4" s="758"/>
      <c r="F4" s="1154" t="s">
        <v>56</v>
      </c>
      <c r="G4" s="1154"/>
      <c r="H4" s="758"/>
      <c r="I4" s="1154" t="s">
        <v>694</v>
      </c>
      <c r="J4" s="1154"/>
      <c r="K4" s="758"/>
      <c r="L4" s="1154" t="s">
        <v>693</v>
      </c>
      <c r="M4" s="1154"/>
      <c r="N4" s="557"/>
      <c r="O4" s="557"/>
    </row>
    <row r="5" spans="1:16" s="176" customFormat="1" ht="15" customHeight="1">
      <c r="A5" s="557"/>
      <c r="B5" s="560"/>
      <c r="C5" s="1153" t="s">
        <v>59</v>
      </c>
      <c r="D5" s="1153"/>
      <c r="E5" s="759"/>
      <c r="F5" s="1153" t="s">
        <v>60</v>
      </c>
      <c r="G5" s="1153"/>
      <c r="H5" s="759"/>
      <c r="I5" s="1153" t="s">
        <v>328</v>
      </c>
      <c r="J5" s="1153"/>
      <c r="K5" s="759"/>
      <c r="L5" s="1153" t="s">
        <v>4</v>
      </c>
      <c r="M5" s="1153"/>
      <c r="N5" s="557"/>
      <c r="O5" s="557"/>
    </row>
    <row r="6" spans="1:16" s="176" customFormat="1" ht="15" customHeight="1">
      <c r="A6" s="557"/>
      <c r="B6" s="560"/>
      <c r="C6" s="1150" t="s">
        <v>692</v>
      </c>
      <c r="D6" s="1150"/>
      <c r="E6" s="757"/>
      <c r="F6" s="1150">
        <v>2022</v>
      </c>
      <c r="G6" s="1150"/>
      <c r="H6" s="757"/>
      <c r="I6" s="1150" t="s">
        <v>62</v>
      </c>
      <c r="J6" s="1150"/>
      <c r="K6" s="757"/>
      <c r="L6" s="1150" t="s">
        <v>62</v>
      </c>
      <c r="M6" s="1150"/>
      <c r="N6" s="557"/>
      <c r="O6" s="557"/>
    </row>
    <row r="7" spans="1:16" s="176" customFormat="1" ht="16.2" customHeight="1">
      <c r="A7" s="557"/>
      <c r="B7" s="560"/>
      <c r="C7" s="566" t="s">
        <v>327</v>
      </c>
      <c r="D7" s="566" t="s">
        <v>326</v>
      </c>
      <c r="E7" s="566"/>
      <c r="F7" s="567" t="s">
        <v>327</v>
      </c>
      <c r="G7" s="566" t="s">
        <v>326</v>
      </c>
      <c r="H7" s="566"/>
      <c r="I7" s="567" t="s">
        <v>327</v>
      </c>
      <c r="J7" s="566" t="s">
        <v>326</v>
      </c>
      <c r="K7" s="566"/>
      <c r="L7" s="568" t="s">
        <v>327</v>
      </c>
      <c r="M7" s="568" t="s">
        <v>326</v>
      </c>
      <c r="N7" s="557"/>
      <c r="O7" s="557"/>
    </row>
    <row r="8" spans="1:16" ht="7.95" customHeight="1">
      <c r="A8" s="580"/>
      <c r="B8" s="560"/>
      <c r="C8" s="570"/>
      <c r="D8" s="573"/>
      <c r="E8" s="573"/>
      <c r="F8" s="570"/>
      <c r="G8" s="570"/>
      <c r="H8" s="570"/>
      <c r="I8" s="570"/>
      <c r="J8" s="570"/>
      <c r="K8" s="570"/>
      <c r="L8" s="570"/>
      <c r="M8" s="570"/>
      <c r="N8" s="580"/>
      <c r="O8" s="580"/>
    </row>
    <row r="9" spans="1:16" s="189" customFormat="1" ht="17.100000000000001" customHeight="1">
      <c r="A9" s="562" t="s">
        <v>325</v>
      </c>
      <c r="B9" s="557"/>
      <c r="C9" s="574"/>
      <c r="D9" s="575">
        <v>29160</v>
      </c>
      <c r="E9" s="575"/>
      <c r="F9" s="575"/>
      <c r="G9" s="575">
        <v>360650</v>
      </c>
      <c r="H9" s="575"/>
      <c r="I9" s="576"/>
      <c r="J9" s="576">
        <v>91.856752305844267</v>
      </c>
      <c r="K9" s="576"/>
      <c r="L9" s="576"/>
      <c r="M9" s="576">
        <v>108.35453179888732</v>
      </c>
      <c r="N9" s="809"/>
      <c r="O9" s="809"/>
      <c r="P9" s="190"/>
    </row>
    <row r="10" spans="1:16" s="187" customFormat="1" ht="14.7" customHeight="1">
      <c r="A10" s="669"/>
      <c r="B10" s="563" t="s">
        <v>324</v>
      </c>
      <c r="C10" s="574"/>
      <c r="D10" s="575">
        <v>10360</v>
      </c>
      <c r="E10" s="575"/>
      <c r="F10" s="575"/>
      <c r="G10" s="575">
        <v>125789.95791999999</v>
      </c>
      <c r="H10" s="575"/>
      <c r="I10" s="576"/>
      <c r="J10" s="576">
        <v>97.765300715097098</v>
      </c>
      <c r="K10" s="576"/>
      <c r="L10" s="576"/>
      <c r="M10" s="576">
        <v>109.99243223123591</v>
      </c>
      <c r="N10" s="810"/>
      <c r="O10" s="810"/>
      <c r="P10" s="188"/>
    </row>
    <row r="11" spans="1:16" s="187" customFormat="1" ht="14.7" customHeight="1">
      <c r="A11" s="669"/>
      <c r="B11" s="563" t="s">
        <v>323</v>
      </c>
      <c r="C11" s="574"/>
      <c r="D11" s="575">
        <v>18800</v>
      </c>
      <c r="E11" s="575"/>
      <c r="F11" s="575"/>
      <c r="G11" s="575">
        <v>234860.04208000001</v>
      </c>
      <c r="H11" s="575"/>
      <c r="I11" s="576"/>
      <c r="J11" s="576">
        <v>88.896144436682093</v>
      </c>
      <c r="K11" s="576"/>
      <c r="L11" s="576"/>
      <c r="M11" s="576">
        <v>107.49718090586204</v>
      </c>
      <c r="N11" s="810"/>
      <c r="O11" s="810"/>
      <c r="P11" s="188"/>
    </row>
    <row r="12" spans="1:16" ht="14.7" customHeight="1">
      <c r="A12" s="577" t="s">
        <v>320</v>
      </c>
      <c r="B12" s="584"/>
      <c r="C12" s="574"/>
      <c r="D12" s="574"/>
      <c r="E12" s="574"/>
      <c r="F12" s="574"/>
      <c r="G12" s="574"/>
      <c r="H12" s="574"/>
      <c r="I12" s="578"/>
      <c r="J12" s="579"/>
      <c r="K12" s="579"/>
      <c r="L12" s="578"/>
      <c r="M12" s="579"/>
      <c r="N12" s="811"/>
      <c r="O12" s="580"/>
    </row>
    <row r="13" spans="1:16" ht="14.7" customHeight="1">
      <c r="A13" s="580"/>
      <c r="B13" s="666" t="s">
        <v>346</v>
      </c>
      <c r="C13" s="574"/>
      <c r="D13" s="574">
        <v>250</v>
      </c>
      <c r="E13" s="574"/>
      <c r="F13" s="574"/>
      <c r="G13" s="574">
        <v>2745.3335339999999</v>
      </c>
      <c r="H13" s="574"/>
      <c r="I13" s="578"/>
      <c r="J13" s="578">
        <v>130.30812084900222</v>
      </c>
      <c r="K13" s="578"/>
      <c r="L13" s="578"/>
      <c r="M13" s="578">
        <v>137.84432755257481</v>
      </c>
      <c r="N13" s="811"/>
      <c r="O13" s="580"/>
    </row>
    <row r="14" spans="1:16" ht="14.7" customHeight="1">
      <c r="A14" s="580"/>
      <c r="B14" s="666" t="s">
        <v>345</v>
      </c>
      <c r="C14" s="574"/>
      <c r="D14" s="574">
        <v>110</v>
      </c>
      <c r="E14" s="574"/>
      <c r="F14" s="574"/>
      <c r="G14" s="574">
        <v>1268.47298</v>
      </c>
      <c r="H14" s="574"/>
      <c r="I14" s="578"/>
      <c r="J14" s="578">
        <v>123.84528207063367</v>
      </c>
      <c r="K14" s="578"/>
      <c r="L14" s="578"/>
      <c r="M14" s="578">
        <v>107.71012366132825</v>
      </c>
      <c r="N14" s="811"/>
      <c r="O14" s="580"/>
    </row>
    <row r="15" spans="1:16" ht="14.7" customHeight="1">
      <c r="A15" s="580"/>
      <c r="B15" s="666" t="s">
        <v>318</v>
      </c>
      <c r="C15" s="574"/>
      <c r="D15" s="574">
        <v>210</v>
      </c>
      <c r="E15" s="574"/>
      <c r="F15" s="574"/>
      <c r="G15" s="574">
        <v>2088.2215610000003</v>
      </c>
      <c r="H15" s="574"/>
      <c r="I15" s="578"/>
      <c r="J15" s="578">
        <v>159.45047958604104</v>
      </c>
      <c r="K15" s="578"/>
      <c r="L15" s="578"/>
      <c r="M15" s="578">
        <v>141.06509010981034</v>
      </c>
      <c r="N15" s="811"/>
      <c r="O15" s="580"/>
    </row>
    <row r="16" spans="1:16" ht="14.7" customHeight="1">
      <c r="A16" s="580"/>
      <c r="B16" s="666" t="s">
        <v>317</v>
      </c>
      <c r="C16" s="574">
        <v>50</v>
      </c>
      <c r="D16" s="574">
        <v>63.24457268045893</v>
      </c>
      <c r="E16" s="574"/>
      <c r="F16" s="574">
        <v>1851.1479999999999</v>
      </c>
      <c r="G16" s="574">
        <v>2624.9796096804589</v>
      </c>
      <c r="H16" s="574"/>
      <c r="I16" s="578">
        <v>50.566343042071203</v>
      </c>
      <c r="J16" s="578">
        <v>44.105642672169438</v>
      </c>
      <c r="K16" s="578"/>
      <c r="L16" s="578">
        <v>63.764132219220848</v>
      </c>
      <c r="M16" s="578">
        <v>61.878357887567795</v>
      </c>
      <c r="N16" s="811"/>
      <c r="O16" s="580"/>
    </row>
    <row r="17" spans="1:15" ht="14.7" customHeight="1">
      <c r="A17" s="580"/>
      <c r="B17" s="666" t="s">
        <v>505</v>
      </c>
      <c r="C17" s="574">
        <v>1170</v>
      </c>
      <c r="D17" s="574">
        <v>391.39492520181585</v>
      </c>
      <c r="E17" s="574"/>
      <c r="F17" s="574">
        <v>9575.9660000000003</v>
      </c>
      <c r="G17" s="574">
        <v>3331.5718292018159</v>
      </c>
      <c r="H17" s="574"/>
      <c r="I17" s="578">
        <v>229.52112477121452</v>
      </c>
      <c r="J17" s="578">
        <v>241.65194845943856</v>
      </c>
      <c r="K17" s="578"/>
      <c r="L17" s="578">
        <v>95.572338217094497</v>
      </c>
      <c r="M17" s="578">
        <v>115.71657162917639</v>
      </c>
      <c r="N17" s="811"/>
      <c r="O17" s="580"/>
    </row>
    <row r="18" spans="1:15" ht="14.7" customHeight="1">
      <c r="A18" s="580"/>
      <c r="B18" s="666" t="s">
        <v>344</v>
      </c>
      <c r="C18" s="574"/>
      <c r="D18" s="574">
        <v>500</v>
      </c>
      <c r="E18" s="574"/>
      <c r="F18" s="574"/>
      <c r="G18" s="574">
        <v>5515.0215269999999</v>
      </c>
      <c r="H18" s="574"/>
      <c r="I18" s="578"/>
      <c r="J18" s="578">
        <v>116.12598088683875</v>
      </c>
      <c r="K18" s="578"/>
      <c r="L18" s="578"/>
      <c r="M18" s="578">
        <v>111.86334492448067</v>
      </c>
      <c r="N18" s="811"/>
      <c r="O18" s="580"/>
    </row>
    <row r="19" spans="1:15" ht="14.7" customHeight="1">
      <c r="A19" s="580"/>
      <c r="B19" s="666" t="s">
        <v>641</v>
      </c>
      <c r="C19" s="574">
        <v>1600</v>
      </c>
      <c r="D19" s="574">
        <v>157.62136803204322</v>
      </c>
      <c r="E19" s="574"/>
      <c r="F19" s="574">
        <v>21384.581999999999</v>
      </c>
      <c r="G19" s="574">
        <v>2671.6376150320434</v>
      </c>
      <c r="H19" s="574"/>
      <c r="I19" s="578">
        <v>73.827401686125569</v>
      </c>
      <c r="J19" s="578">
        <v>68.509342499980789</v>
      </c>
      <c r="K19" s="578"/>
      <c r="L19" s="578">
        <v>82.160082858632023</v>
      </c>
      <c r="M19" s="578">
        <v>69.733166668505604</v>
      </c>
      <c r="N19" s="811"/>
      <c r="O19" s="580"/>
    </row>
    <row r="20" spans="1:15" ht="14.7" customHeight="1">
      <c r="A20" s="580"/>
      <c r="B20" s="666" t="s">
        <v>311</v>
      </c>
      <c r="C20" s="574">
        <v>1900</v>
      </c>
      <c r="D20" s="574">
        <v>345.35255285736616</v>
      </c>
      <c r="E20" s="574"/>
      <c r="F20" s="574">
        <v>30996.633000000002</v>
      </c>
      <c r="G20" s="574">
        <v>6995.2694598573662</v>
      </c>
      <c r="H20" s="574"/>
      <c r="I20" s="578">
        <v>65.652167903691733</v>
      </c>
      <c r="J20" s="578">
        <v>63.900459598713809</v>
      </c>
      <c r="K20" s="578"/>
      <c r="L20" s="578">
        <v>85.210890309988287</v>
      </c>
      <c r="M20" s="578">
        <v>156.45971270781999</v>
      </c>
      <c r="N20" s="811"/>
      <c r="O20" s="580"/>
    </row>
    <row r="21" spans="1:15" ht="14.7" customHeight="1">
      <c r="A21" s="580"/>
      <c r="B21" s="666" t="s">
        <v>322</v>
      </c>
      <c r="C21" s="574">
        <v>1400</v>
      </c>
      <c r="D21" s="574">
        <v>994.88147778767984</v>
      </c>
      <c r="E21" s="574"/>
      <c r="F21" s="574">
        <v>10641.142</v>
      </c>
      <c r="G21" s="574">
        <v>8175.5977737876792</v>
      </c>
      <c r="H21" s="574"/>
      <c r="I21" s="578">
        <v>116.65830615472557</v>
      </c>
      <c r="J21" s="578">
        <v>145.9840215683441</v>
      </c>
      <c r="K21" s="578"/>
      <c r="L21" s="578">
        <v>105.98650948482438</v>
      </c>
      <c r="M21" s="578">
        <v>157.10358840409904</v>
      </c>
      <c r="N21" s="811"/>
      <c r="O21" s="580"/>
    </row>
    <row r="22" spans="1:15" ht="14.7" customHeight="1">
      <c r="A22" s="580"/>
      <c r="B22" s="666" t="s">
        <v>309</v>
      </c>
      <c r="C22" s="574">
        <v>1200</v>
      </c>
      <c r="D22" s="574">
        <v>1106.4316705422391</v>
      </c>
      <c r="E22" s="574"/>
      <c r="F22" s="574">
        <v>9094.89</v>
      </c>
      <c r="G22" s="574">
        <v>9229.51311954224</v>
      </c>
      <c r="H22" s="574"/>
      <c r="I22" s="578">
        <v>208.89219248022926</v>
      </c>
      <c r="J22" s="578">
        <v>272.42155096181125</v>
      </c>
      <c r="K22" s="578"/>
      <c r="L22" s="578">
        <v>130.90192010035886</v>
      </c>
      <c r="M22" s="578">
        <v>224.84988752918983</v>
      </c>
      <c r="N22" s="811"/>
      <c r="O22" s="580"/>
    </row>
    <row r="23" spans="1:15" ht="14.7" customHeight="1">
      <c r="A23" s="580"/>
      <c r="B23" s="666" t="s">
        <v>343</v>
      </c>
      <c r="C23" s="574">
        <v>300</v>
      </c>
      <c r="D23" s="574">
        <v>210.04276356830945</v>
      </c>
      <c r="E23" s="574"/>
      <c r="F23" s="574">
        <v>2087.04</v>
      </c>
      <c r="G23" s="574">
        <v>1622.2671485683095</v>
      </c>
      <c r="H23" s="574"/>
      <c r="I23" s="578">
        <v>149.80749736588484</v>
      </c>
      <c r="J23" s="578">
        <v>129.91008531178394</v>
      </c>
      <c r="K23" s="578"/>
      <c r="L23" s="578">
        <v>105.87748277177576</v>
      </c>
      <c r="M23" s="578">
        <v>118.28970211031179</v>
      </c>
      <c r="N23" s="811"/>
      <c r="O23" s="580"/>
    </row>
    <row r="24" spans="1:15" ht="14.7" customHeight="1">
      <c r="A24" s="580"/>
      <c r="B24" s="666" t="s">
        <v>308</v>
      </c>
      <c r="C24" s="574"/>
      <c r="D24" s="574">
        <v>600</v>
      </c>
      <c r="E24" s="574"/>
      <c r="F24" s="574"/>
      <c r="G24" s="574">
        <v>9137.0093830000005</v>
      </c>
      <c r="H24" s="574"/>
      <c r="I24" s="578"/>
      <c r="J24" s="578">
        <v>71.370423395687268</v>
      </c>
      <c r="K24" s="578"/>
      <c r="L24" s="578"/>
      <c r="M24" s="578">
        <v>119.50291737600176</v>
      </c>
      <c r="N24" s="811"/>
      <c r="O24" s="580"/>
    </row>
    <row r="25" spans="1:15" ht="14.7" customHeight="1">
      <c r="A25" s="580"/>
      <c r="B25" s="666" t="s">
        <v>342</v>
      </c>
      <c r="C25" s="574"/>
      <c r="D25" s="574">
        <v>700</v>
      </c>
      <c r="E25" s="574"/>
      <c r="F25" s="574"/>
      <c r="G25" s="574">
        <v>8788.2617250000003</v>
      </c>
      <c r="H25" s="574"/>
      <c r="I25" s="578"/>
      <c r="J25" s="578">
        <v>93.427478459397278</v>
      </c>
      <c r="K25" s="578"/>
      <c r="L25" s="578"/>
      <c r="M25" s="578">
        <v>113.00014851439298</v>
      </c>
      <c r="N25" s="811"/>
      <c r="O25" s="580"/>
    </row>
    <row r="26" spans="1:15" ht="14.7" customHeight="1">
      <c r="A26" s="580"/>
      <c r="B26" s="666" t="s">
        <v>341</v>
      </c>
      <c r="C26" s="574"/>
      <c r="D26" s="574">
        <v>450</v>
      </c>
      <c r="E26" s="574"/>
      <c r="F26" s="574"/>
      <c r="G26" s="574">
        <v>3488.2329249999998</v>
      </c>
      <c r="H26" s="574"/>
      <c r="I26" s="578"/>
      <c r="J26" s="578">
        <v>73.531109107807794</v>
      </c>
      <c r="K26" s="578"/>
      <c r="L26" s="578"/>
      <c r="M26" s="578">
        <v>87.657312698675028</v>
      </c>
      <c r="N26" s="811"/>
      <c r="O26" s="580"/>
    </row>
    <row r="27" spans="1:15" ht="14.7" customHeight="1">
      <c r="A27" s="580"/>
      <c r="B27" s="666" t="s">
        <v>340</v>
      </c>
      <c r="C27" s="574">
        <v>250</v>
      </c>
      <c r="D27" s="574">
        <v>114.41285205279091</v>
      </c>
      <c r="E27" s="574"/>
      <c r="F27" s="574">
        <v>3352.2950000000001</v>
      </c>
      <c r="G27" s="574">
        <v>1576.6902280527909</v>
      </c>
      <c r="H27" s="574"/>
      <c r="I27" s="578">
        <v>66.231130750849076</v>
      </c>
      <c r="J27" s="578">
        <v>69.954605693608343</v>
      </c>
      <c r="K27" s="578"/>
      <c r="L27" s="578">
        <v>73.260820536400345</v>
      </c>
      <c r="M27" s="578">
        <v>107.30613574779704</v>
      </c>
      <c r="N27" s="811"/>
      <c r="O27" s="580"/>
    </row>
    <row r="28" spans="1:15" ht="14.7" customHeight="1">
      <c r="A28" s="580"/>
      <c r="B28" s="666" t="s">
        <v>339</v>
      </c>
      <c r="C28" s="574">
        <v>500</v>
      </c>
      <c r="D28" s="574">
        <v>786.16574646289541</v>
      </c>
      <c r="E28" s="574"/>
      <c r="F28" s="574">
        <v>7156.915</v>
      </c>
      <c r="G28" s="574">
        <v>12450.270658462896</v>
      </c>
      <c r="H28" s="574"/>
      <c r="I28" s="578">
        <v>82.583202576595909</v>
      </c>
      <c r="J28" s="578">
        <v>70.356352280413248</v>
      </c>
      <c r="K28" s="578"/>
      <c r="L28" s="578">
        <v>102.87646412397645</v>
      </c>
      <c r="M28" s="578">
        <v>105.87471017676168</v>
      </c>
      <c r="N28" s="811"/>
      <c r="O28" s="580"/>
    </row>
    <row r="29" spans="1:15" ht="14.7" customHeight="1">
      <c r="A29" s="580"/>
      <c r="B29" s="666" t="s">
        <v>338</v>
      </c>
      <c r="C29" s="574"/>
      <c r="D29" s="574">
        <v>700</v>
      </c>
      <c r="E29" s="574"/>
      <c r="F29" s="574"/>
      <c r="G29" s="574">
        <v>8209.3098209999989</v>
      </c>
      <c r="H29" s="574"/>
      <c r="I29" s="578"/>
      <c r="J29" s="578">
        <v>98.920131041136841</v>
      </c>
      <c r="K29" s="578"/>
      <c r="L29" s="578"/>
      <c r="M29" s="578">
        <v>102.99603756727427</v>
      </c>
      <c r="N29" s="811"/>
      <c r="O29" s="580"/>
    </row>
    <row r="30" spans="1:15" ht="14.7" customHeight="1">
      <c r="A30" s="580"/>
      <c r="B30" s="666" t="s">
        <v>305</v>
      </c>
      <c r="C30" s="574">
        <v>210</v>
      </c>
      <c r="D30" s="574">
        <v>251.23701784782583</v>
      </c>
      <c r="E30" s="574"/>
      <c r="F30" s="574">
        <v>2230.6840000000002</v>
      </c>
      <c r="G30" s="574">
        <v>3155.4217298478261</v>
      </c>
      <c r="H30" s="574"/>
      <c r="I30" s="578">
        <v>73.434789906562969</v>
      </c>
      <c r="J30" s="578">
        <v>66.573279031910701</v>
      </c>
      <c r="K30" s="578"/>
      <c r="L30" s="578">
        <v>104.96254738923379</v>
      </c>
      <c r="M30" s="578">
        <v>106.32313590886157</v>
      </c>
      <c r="N30" s="811"/>
      <c r="O30" s="580"/>
    </row>
    <row r="31" spans="1:15" ht="14.7" customHeight="1">
      <c r="A31" s="580"/>
      <c r="B31" s="666" t="s">
        <v>303</v>
      </c>
      <c r="C31" s="574"/>
      <c r="D31" s="574">
        <v>230</v>
      </c>
      <c r="E31" s="574"/>
      <c r="F31" s="574"/>
      <c r="G31" s="574">
        <v>3052.0854599999998</v>
      </c>
      <c r="H31" s="574"/>
      <c r="I31" s="578"/>
      <c r="J31" s="578">
        <v>104.12814019798309</v>
      </c>
      <c r="K31" s="578"/>
      <c r="L31" s="578"/>
      <c r="M31" s="578">
        <v>104.13589821225891</v>
      </c>
      <c r="N31" s="811"/>
      <c r="O31" s="580"/>
    </row>
    <row r="32" spans="1:15" ht="14.7" customHeight="1">
      <c r="A32" s="580"/>
      <c r="B32" s="666" t="s">
        <v>337</v>
      </c>
      <c r="C32" s="574">
        <v>170</v>
      </c>
      <c r="D32" s="574">
        <v>169.84315933633093</v>
      </c>
      <c r="E32" s="574"/>
      <c r="F32" s="574">
        <v>2169.0740000000001</v>
      </c>
      <c r="G32" s="574">
        <v>2185.1315183363308</v>
      </c>
      <c r="H32" s="574"/>
      <c r="I32" s="578">
        <v>85.932800549969926</v>
      </c>
      <c r="J32" s="578">
        <v>90.384827764963376</v>
      </c>
      <c r="K32" s="578"/>
      <c r="L32" s="578">
        <v>96.688670872562085</v>
      </c>
      <c r="M32" s="578">
        <v>104.00038714640307</v>
      </c>
      <c r="N32" s="811"/>
      <c r="O32" s="580"/>
    </row>
    <row r="33" spans="1:16" ht="14.7" customHeight="1">
      <c r="A33" s="580"/>
      <c r="B33" s="666" t="s">
        <v>336</v>
      </c>
      <c r="C33" s="574">
        <v>110</v>
      </c>
      <c r="D33" s="574">
        <v>294.4915317449703</v>
      </c>
      <c r="E33" s="574"/>
      <c r="F33" s="574">
        <v>1444.5119999999999</v>
      </c>
      <c r="G33" s="574">
        <v>4064.0450947449704</v>
      </c>
      <c r="H33" s="574"/>
      <c r="I33" s="578">
        <v>99.408968496394166</v>
      </c>
      <c r="J33" s="578">
        <v>119.7488440945905</v>
      </c>
      <c r="K33" s="578"/>
      <c r="L33" s="578">
        <v>85.909527224975818</v>
      </c>
      <c r="M33" s="578">
        <v>125.55453313127525</v>
      </c>
      <c r="N33" s="811"/>
      <c r="O33" s="580"/>
    </row>
    <row r="34" spans="1:16" ht="14.7" customHeight="1">
      <c r="A34" s="580"/>
      <c r="B34" s="666" t="s">
        <v>335</v>
      </c>
      <c r="C34" s="574">
        <v>90</v>
      </c>
      <c r="D34" s="574">
        <v>178.90794233197695</v>
      </c>
      <c r="E34" s="574"/>
      <c r="F34" s="574">
        <v>1053.7380000000001</v>
      </c>
      <c r="G34" s="574">
        <v>2559.3882233319769</v>
      </c>
      <c r="H34" s="574"/>
      <c r="I34" s="578">
        <v>80.964375674703135</v>
      </c>
      <c r="J34" s="578">
        <v>69.353491201507339</v>
      </c>
      <c r="K34" s="578"/>
      <c r="L34" s="578">
        <v>96.474332270997309</v>
      </c>
      <c r="M34" s="578">
        <v>100.28156026315686</v>
      </c>
      <c r="N34" s="811"/>
      <c r="O34" s="580"/>
    </row>
    <row r="35" spans="1:16" ht="14.7" customHeight="1">
      <c r="A35" s="580"/>
      <c r="B35" s="666" t="s">
        <v>334</v>
      </c>
      <c r="C35" s="574"/>
      <c r="D35" s="574">
        <v>1100</v>
      </c>
      <c r="E35" s="574"/>
      <c r="F35" s="574"/>
      <c r="G35" s="574">
        <v>14766.472028</v>
      </c>
      <c r="H35" s="574"/>
      <c r="I35" s="578"/>
      <c r="J35" s="578">
        <v>80.149437197537551</v>
      </c>
      <c r="K35" s="578"/>
      <c r="L35" s="578"/>
      <c r="M35" s="578">
        <v>103.1011673245477</v>
      </c>
      <c r="N35" s="811"/>
      <c r="O35" s="580"/>
    </row>
    <row r="36" spans="1:16" ht="14.7" customHeight="1">
      <c r="A36" s="580"/>
      <c r="B36" s="666" t="s">
        <v>333</v>
      </c>
      <c r="C36" s="574"/>
      <c r="D36" s="574">
        <v>500</v>
      </c>
      <c r="E36" s="574"/>
      <c r="F36" s="574"/>
      <c r="G36" s="574">
        <v>6718.704334</v>
      </c>
      <c r="H36" s="574"/>
      <c r="I36" s="578"/>
      <c r="J36" s="578">
        <v>95.592947913987501</v>
      </c>
      <c r="K36" s="578"/>
      <c r="L36" s="578"/>
      <c r="M36" s="578">
        <v>107.29306292652974</v>
      </c>
      <c r="N36" s="811"/>
      <c r="O36" s="580"/>
    </row>
    <row r="37" spans="1:16" ht="14.7" customHeight="1">
      <c r="A37" s="580"/>
      <c r="B37" s="666" t="s">
        <v>619</v>
      </c>
      <c r="C37" s="574"/>
      <c r="D37" s="574">
        <v>140</v>
      </c>
      <c r="E37" s="574"/>
      <c r="F37" s="574"/>
      <c r="G37" s="574">
        <v>1592.319841</v>
      </c>
      <c r="H37" s="574"/>
      <c r="I37" s="578"/>
      <c r="J37" s="578">
        <v>94.454260453534687</v>
      </c>
      <c r="K37" s="578"/>
      <c r="L37" s="578"/>
      <c r="M37" s="578">
        <v>106.17184358939429</v>
      </c>
      <c r="N37" s="811"/>
      <c r="O37" s="580"/>
    </row>
    <row r="38" spans="1:16" ht="14.7" customHeight="1">
      <c r="A38" s="580"/>
      <c r="B38" s="666" t="s">
        <v>620</v>
      </c>
      <c r="C38" s="574">
        <v>240</v>
      </c>
      <c r="D38" s="574">
        <v>90.214459005064853</v>
      </c>
      <c r="E38" s="574"/>
      <c r="F38" s="574">
        <v>4198.3999999999996</v>
      </c>
      <c r="G38" s="574">
        <v>1937.8918890050647</v>
      </c>
      <c r="H38" s="574"/>
      <c r="I38" s="578">
        <v>42.344696414992136</v>
      </c>
      <c r="J38" s="578">
        <v>30.579436046758744</v>
      </c>
      <c r="K38" s="578"/>
      <c r="L38" s="578">
        <v>66.29192193519863</v>
      </c>
      <c r="M38" s="578">
        <v>69.211452471548071</v>
      </c>
      <c r="N38" s="811"/>
      <c r="O38" s="580"/>
    </row>
    <row r="39" spans="1:16" ht="14.7" customHeight="1">
      <c r="A39" s="580"/>
      <c r="B39" s="666" t="s">
        <v>332</v>
      </c>
      <c r="C39" s="574">
        <v>1100</v>
      </c>
      <c r="D39" s="574">
        <v>957.19561768066922</v>
      </c>
      <c r="E39" s="574"/>
      <c r="F39" s="574">
        <v>11831.918</v>
      </c>
      <c r="G39" s="574">
        <v>12064.904442680669</v>
      </c>
      <c r="H39" s="574"/>
      <c r="I39" s="578">
        <v>121.10056190660725</v>
      </c>
      <c r="J39" s="578">
        <v>93.357925536108709</v>
      </c>
      <c r="K39" s="578"/>
      <c r="L39" s="578">
        <v>95.609519354395317</v>
      </c>
      <c r="M39" s="578">
        <v>104.29554882438117</v>
      </c>
      <c r="N39" s="811"/>
      <c r="O39" s="580"/>
    </row>
    <row r="40" spans="1:16" ht="14.7" customHeight="1">
      <c r="A40" s="580"/>
      <c r="B40" s="666" t="s">
        <v>613</v>
      </c>
      <c r="C40" s="574"/>
      <c r="D40" s="574">
        <v>450</v>
      </c>
      <c r="E40" s="574"/>
      <c r="F40" s="574"/>
      <c r="G40" s="574">
        <v>5411.6073249999999</v>
      </c>
      <c r="H40" s="574"/>
      <c r="I40" s="578"/>
      <c r="J40" s="578">
        <v>93.350749347002164</v>
      </c>
      <c r="K40" s="578"/>
      <c r="L40" s="578"/>
      <c r="M40" s="578">
        <v>102.03144101612904</v>
      </c>
      <c r="N40" s="811"/>
      <c r="O40" s="580"/>
    </row>
    <row r="41" spans="1:16" ht="14.7" customHeight="1">
      <c r="A41" s="580"/>
      <c r="B41" s="666" t="s">
        <v>331</v>
      </c>
      <c r="C41" s="574">
        <v>170</v>
      </c>
      <c r="D41" s="574">
        <v>716.92239156315009</v>
      </c>
      <c r="E41" s="574"/>
      <c r="F41" s="574">
        <v>1956.9179999999999</v>
      </c>
      <c r="G41" s="574">
        <v>9289.8621765631506</v>
      </c>
      <c r="H41" s="574"/>
      <c r="I41" s="578">
        <v>105.57366868498681</v>
      </c>
      <c r="J41" s="578">
        <v>90.926202695363941</v>
      </c>
      <c r="K41" s="578"/>
      <c r="L41" s="578">
        <v>100.28415889735074</v>
      </c>
      <c r="M41" s="578">
        <v>107.74289366027396</v>
      </c>
      <c r="N41" s="811"/>
      <c r="O41" s="580"/>
    </row>
    <row r="42" spans="1:16" ht="14.7" customHeight="1">
      <c r="A42" s="580"/>
      <c r="B42" s="666" t="s">
        <v>642</v>
      </c>
      <c r="C42" s="574"/>
      <c r="D42" s="574">
        <v>170</v>
      </c>
      <c r="E42" s="574"/>
      <c r="F42" s="574"/>
      <c r="G42" s="574">
        <v>2030.4273370000001</v>
      </c>
      <c r="H42" s="574"/>
      <c r="I42" s="578"/>
      <c r="J42" s="578">
        <v>115.71674180699263</v>
      </c>
      <c r="K42" s="578"/>
      <c r="L42" s="578"/>
      <c r="M42" s="578">
        <v>121.40772041510171</v>
      </c>
      <c r="N42" s="811"/>
      <c r="O42" s="580"/>
    </row>
    <row r="43" spans="1:16" ht="14.7" customHeight="1">
      <c r="A43" s="580"/>
      <c r="B43" s="666" t="s">
        <v>643</v>
      </c>
      <c r="C43" s="574"/>
      <c r="D43" s="574">
        <v>6000</v>
      </c>
      <c r="E43" s="574"/>
      <c r="F43" s="574"/>
      <c r="G43" s="574">
        <v>82073.700458000007</v>
      </c>
      <c r="H43" s="574"/>
      <c r="I43" s="578"/>
      <c r="J43" s="578">
        <v>81.550148653783623</v>
      </c>
      <c r="K43" s="578"/>
      <c r="L43" s="578"/>
      <c r="M43" s="578">
        <v>108.62216285766324</v>
      </c>
      <c r="N43" s="812"/>
      <c r="O43" s="812"/>
      <c r="P43" s="186"/>
    </row>
    <row r="44" spans="1:16" ht="14.7" customHeight="1">
      <c r="A44" s="580"/>
      <c r="B44" s="666" t="s">
        <v>644</v>
      </c>
      <c r="C44" s="574"/>
      <c r="D44" s="574">
        <v>190</v>
      </c>
      <c r="E44" s="574"/>
      <c r="F44" s="574"/>
      <c r="G44" s="574">
        <v>2370.3708150000002</v>
      </c>
      <c r="H44" s="574"/>
      <c r="I44" s="578"/>
      <c r="J44" s="578">
        <v>88.325341393017638</v>
      </c>
      <c r="K44" s="578"/>
      <c r="L44" s="578"/>
      <c r="M44" s="578">
        <v>112.29405904736878</v>
      </c>
      <c r="N44" s="811"/>
      <c r="O44" s="580"/>
    </row>
    <row r="45" spans="1:16" ht="14.7" customHeight="1">
      <c r="A45" s="580"/>
      <c r="B45" s="666" t="s">
        <v>297</v>
      </c>
      <c r="C45" s="574"/>
      <c r="D45" s="574">
        <v>1500</v>
      </c>
      <c r="E45" s="574"/>
      <c r="F45" s="574"/>
      <c r="G45" s="574">
        <v>21214.323176000002</v>
      </c>
      <c r="H45" s="574"/>
      <c r="I45" s="578"/>
      <c r="J45" s="578">
        <v>66.018059041996764</v>
      </c>
      <c r="K45" s="578"/>
      <c r="L45" s="578"/>
      <c r="M45" s="578">
        <v>98.802587823386673</v>
      </c>
      <c r="N45" s="811"/>
      <c r="O45" s="580"/>
    </row>
    <row r="46" spans="1:16" ht="14.7" customHeight="1">
      <c r="A46" s="580"/>
      <c r="B46" s="666" t="s">
        <v>296</v>
      </c>
      <c r="C46" s="574"/>
      <c r="D46" s="574">
        <v>230</v>
      </c>
      <c r="E46" s="574"/>
      <c r="F46" s="574"/>
      <c r="G46" s="574">
        <v>2341.312488</v>
      </c>
      <c r="H46" s="574"/>
      <c r="I46" s="578"/>
      <c r="J46" s="578">
        <v>101.60559727034708</v>
      </c>
      <c r="K46" s="578"/>
      <c r="L46" s="578"/>
      <c r="M46" s="578">
        <v>104.94505479974904</v>
      </c>
      <c r="N46" s="580"/>
      <c r="O46" s="580"/>
    </row>
    <row r="47" spans="1:16" ht="14.7" customHeight="1">
      <c r="A47" s="580"/>
      <c r="B47" s="666" t="s">
        <v>645</v>
      </c>
      <c r="C47" s="574"/>
      <c r="D47" s="574">
        <v>3750</v>
      </c>
      <c r="E47" s="574"/>
      <c r="F47" s="574"/>
      <c r="G47" s="574">
        <v>45390.511465000003</v>
      </c>
      <c r="H47" s="574"/>
      <c r="I47" s="578"/>
      <c r="J47" s="578">
        <v>94.477172610729056</v>
      </c>
      <c r="K47" s="578"/>
      <c r="L47" s="578"/>
      <c r="M47" s="578">
        <v>98.045358256443393</v>
      </c>
      <c r="N47" s="580"/>
      <c r="O47" s="580"/>
    </row>
    <row r="48" spans="1:16" ht="14.7" customHeight="1">
      <c r="A48" s="580"/>
      <c r="B48" s="666" t="s">
        <v>295</v>
      </c>
      <c r="C48" s="574"/>
      <c r="D48" s="574">
        <v>220</v>
      </c>
      <c r="E48" s="574"/>
      <c r="F48" s="574"/>
      <c r="G48" s="574">
        <v>2449.3451829999999</v>
      </c>
      <c r="H48" s="574"/>
      <c r="I48" s="578"/>
      <c r="J48" s="578">
        <v>101.57143053096571</v>
      </c>
      <c r="K48" s="578"/>
      <c r="L48" s="578"/>
      <c r="M48" s="578">
        <v>101.49882362576123</v>
      </c>
      <c r="N48" s="580"/>
      <c r="O48" s="580"/>
    </row>
    <row r="49" spans="1:15" ht="14.7" customHeight="1">
      <c r="A49" s="580"/>
      <c r="B49" s="666" t="s">
        <v>104</v>
      </c>
      <c r="C49" s="574"/>
      <c r="D49" s="574">
        <v>1065.8986277508709</v>
      </c>
      <c r="E49" s="574"/>
      <c r="F49" s="574"/>
      <c r="G49" s="574">
        <v>9814.3706367508694</v>
      </c>
      <c r="H49" s="574"/>
      <c r="I49" s="578"/>
      <c r="J49" s="578">
        <v>123.62067238956513</v>
      </c>
      <c r="K49" s="578"/>
      <c r="L49" s="578"/>
      <c r="M49" s="578">
        <v>114.36780246443865</v>
      </c>
      <c r="N49" s="580"/>
      <c r="O49" s="580"/>
    </row>
    <row r="50" spans="1:15" ht="15.6">
      <c r="A50" s="580"/>
      <c r="B50" s="666" t="s">
        <v>747</v>
      </c>
      <c r="C50" s="574">
        <v>25000</v>
      </c>
      <c r="D50" s="574">
        <v>465.8986277508709</v>
      </c>
      <c r="E50" s="574"/>
      <c r="F50" s="574">
        <v>176590</v>
      </c>
      <c r="G50" s="574">
        <v>3870.4479567508706</v>
      </c>
      <c r="H50" s="574"/>
      <c r="I50" s="578">
        <v>165.46429280561256</v>
      </c>
      <c r="J50" s="578">
        <v>108.62353746908407</v>
      </c>
      <c r="K50" s="578"/>
      <c r="L50" s="578">
        <v>110.4522795363994</v>
      </c>
      <c r="M50" s="578">
        <v>106.03942880100557</v>
      </c>
      <c r="N50" s="580"/>
      <c r="O50" s="580"/>
    </row>
    <row r="51" spans="1:15" ht="13.95" customHeight="1">
      <c r="A51" s="580"/>
      <c r="B51" s="808" t="s">
        <v>748</v>
      </c>
      <c r="C51" s="570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80"/>
      <c r="O51" s="580"/>
    </row>
    <row r="52" spans="1:15">
      <c r="A52" s="580"/>
      <c r="B52" s="569"/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80"/>
      <c r="O52" s="580"/>
    </row>
    <row r="53" spans="1:15">
      <c r="A53" s="580"/>
      <c r="B53" s="581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0"/>
      <c r="O53" s="580"/>
    </row>
    <row r="54" spans="1:15">
      <c r="A54" s="580"/>
      <c r="B54" s="583"/>
      <c r="C54" s="582"/>
      <c r="D54" s="582"/>
      <c r="E54" s="582"/>
      <c r="F54" s="582"/>
      <c r="G54" s="582"/>
      <c r="H54" s="582"/>
      <c r="I54" s="582"/>
      <c r="J54" s="582"/>
      <c r="K54" s="582"/>
      <c r="L54" s="582"/>
      <c r="M54" s="582"/>
      <c r="N54" s="580"/>
      <c r="O54" s="580"/>
    </row>
    <row r="55" spans="1:15">
      <c r="A55" s="580"/>
      <c r="B55" s="583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80"/>
      <c r="O55" s="580"/>
    </row>
    <row r="56" spans="1:15">
      <c r="A56" s="580"/>
      <c r="B56" s="584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80"/>
      <c r="O56" s="580"/>
    </row>
    <row r="57" spans="1:15">
      <c r="A57" s="580"/>
      <c r="B57" s="584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80"/>
      <c r="O57" s="580"/>
    </row>
    <row r="58" spans="1:15">
      <c r="A58" s="580"/>
      <c r="B58" s="584"/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80"/>
      <c r="O58" s="580"/>
    </row>
    <row r="59" spans="1:15">
      <c r="A59" s="580"/>
      <c r="B59" s="584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7"/>
      <c r="N59" s="580"/>
      <c r="O59" s="580"/>
    </row>
    <row r="60" spans="1:15">
      <c r="A60" s="580"/>
      <c r="B60" s="584"/>
      <c r="C60" s="557"/>
      <c r="D60" s="557"/>
      <c r="E60" s="557"/>
      <c r="F60" s="557"/>
      <c r="G60" s="557"/>
      <c r="H60" s="557"/>
      <c r="I60" s="557"/>
      <c r="J60" s="557"/>
      <c r="K60" s="557"/>
      <c r="L60" s="557"/>
      <c r="M60" s="557"/>
      <c r="N60" s="580"/>
      <c r="O60" s="580"/>
    </row>
    <row r="61" spans="1:15">
      <c r="A61" s="580"/>
      <c r="B61" s="584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80"/>
      <c r="O61" s="580"/>
    </row>
    <row r="62" spans="1:15">
      <c r="A62" s="580"/>
      <c r="B62" s="584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557"/>
      <c r="N62" s="580"/>
      <c r="O62" s="580"/>
    </row>
    <row r="63" spans="1:15">
      <c r="A63" s="580"/>
      <c r="B63" s="584"/>
      <c r="C63" s="557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80"/>
      <c r="O63" s="580"/>
    </row>
    <row r="64" spans="1:15">
      <c r="A64" s="580"/>
      <c r="B64" s="584"/>
      <c r="C64" s="557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80"/>
      <c r="O64" s="580"/>
    </row>
    <row r="65" spans="1:15">
      <c r="A65" s="580"/>
      <c r="B65" s="584"/>
      <c r="C65" s="557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80"/>
      <c r="O65" s="580"/>
    </row>
    <row r="66" spans="1:15">
      <c r="A66" s="580"/>
      <c r="B66" s="584"/>
      <c r="C66" s="557"/>
      <c r="D66" s="557"/>
      <c r="E66" s="557"/>
      <c r="F66" s="557"/>
      <c r="G66" s="557"/>
      <c r="H66" s="557"/>
      <c r="I66" s="557"/>
      <c r="J66" s="557"/>
      <c r="K66" s="557"/>
      <c r="L66" s="557"/>
      <c r="M66" s="557"/>
      <c r="N66" s="580"/>
      <c r="O66" s="580"/>
    </row>
    <row r="67" spans="1:15">
      <c r="A67" s="580"/>
      <c r="B67" s="584"/>
      <c r="C67" s="557"/>
      <c r="D67" s="557"/>
      <c r="E67" s="557"/>
      <c r="F67" s="557"/>
      <c r="G67" s="557"/>
      <c r="H67" s="557"/>
      <c r="I67" s="557"/>
      <c r="J67" s="557"/>
      <c r="K67" s="557"/>
      <c r="L67" s="557"/>
      <c r="M67" s="557"/>
      <c r="N67" s="580"/>
      <c r="O67" s="580"/>
    </row>
    <row r="68" spans="1:15">
      <c r="A68" s="580"/>
      <c r="B68" s="584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80"/>
      <c r="O68" s="580"/>
    </row>
    <row r="69" spans="1:15">
      <c r="A69" s="580"/>
      <c r="B69" s="584"/>
      <c r="C69" s="557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80"/>
      <c r="O69" s="580"/>
    </row>
    <row r="70" spans="1:15">
      <c r="A70" s="580"/>
      <c r="B70" s="580"/>
      <c r="C70" s="557"/>
      <c r="D70" s="557"/>
      <c r="E70" s="557"/>
      <c r="F70" s="557"/>
      <c r="G70" s="557"/>
      <c r="H70" s="557"/>
      <c r="I70" s="557"/>
      <c r="J70" s="557"/>
      <c r="K70" s="557"/>
      <c r="L70" s="557"/>
      <c r="M70" s="557"/>
      <c r="N70" s="580"/>
      <c r="O70" s="580"/>
    </row>
    <row r="71" spans="1:15">
      <c r="A71" s="580"/>
      <c r="B71" s="580"/>
      <c r="C71" s="557"/>
      <c r="D71" s="557"/>
      <c r="E71" s="557"/>
      <c r="F71" s="557"/>
      <c r="G71" s="557"/>
      <c r="H71" s="557"/>
      <c r="I71" s="557"/>
      <c r="J71" s="557"/>
      <c r="K71" s="557"/>
      <c r="L71" s="557"/>
      <c r="M71" s="557"/>
      <c r="N71" s="580"/>
      <c r="O71" s="580"/>
    </row>
    <row r="72" spans="1:15">
      <c r="A72" s="580"/>
      <c r="B72" s="580"/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80"/>
      <c r="O72" s="580"/>
    </row>
    <row r="73" spans="1:15">
      <c r="A73" s="580"/>
      <c r="B73" s="580"/>
      <c r="C73" s="557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80"/>
      <c r="O73" s="580"/>
    </row>
    <row r="74" spans="1:15">
      <c r="A74" s="580"/>
      <c r="B74" s="580"/>
      <c r="C74" s="557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80"/>
      <c r="O74" s="580"/>
    </row>
    <row r="75" spans="1:15">
      <c r="A75" s="580"/>
      <c r="B75" s="580"/>
      <c r="C75" s="557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80"/>
      <c r="O75" s="580"/>
    </row>
    <row r="76" spans="1:15">
      <c r="A76" s="580"/>
      <c r="B76" s="580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80"/>
      <c r="O76" s="580"/>
    </row>
    <row r="77" spans="1:15">
      <c r="A77" s="580"/>
      <c r="B77" s="580"/>
      <c r="C77" s="580"/>
      <c r="D77" s="580"/>
      <c r="E77" s="580"/>
      <c r="F77" s="580"/>
      <c r="G77" s="580"/>
      <c r="H77" s="580"/>
      <c r="I77" s="580"/>
      <c r="J77" s="580"/>
      <c r="K77" s="580"/>
      <c r="L77" s="580"/>
      <c r="M77" s="580"/>
      <c r="N77" s="580"/>
      <c r="O77" s="580"/>
    </row>
    <row r="78" spans="1:15">
      <c r="A78" s="580"/>
      <c r="B78" s="584"/>
      <c r="C78" s="580"/>
      <c r="D78" s="580"/>
      <c r="E78" s="580"/>
      <c r="F78" s="580"/>
      <c r="G78" s="580"/>
      <c r="H78" s="580"/>
      <c r="I78" s="580"/>
      <c r="J78" s="580"/>
      <c r="K78" s="580"/>
      <c r="L78" s="580"/>
      <c r="M78" s="580"/>
      <c r="N78" s="580"/>
      <c r="O78" s="580"/>
    </row>
    <row r="79" spans="1:15">
      <c r="A79" s="580"/>
      <c r="B79" s="584"/>
      <c r="C79" s="580"/>
      <c r="D79" s="580"/>
      <c r="E79" s="580"/>
      <c r="F79" s="580"/>
      <c r="G79" s="580"/>
      <c r="H79" s="580"/>
      <c r="I79" s="580"/>
      <c r="J79" s="580"/>
      <c r="K79" s="580"/>
      <c r="L79" s="580"/>
      <c r="M79" s="580"/>
      <c r="N79" s="580"/>
      <c r="O79" s="580"/>
    </row>
    <row r="80" spans="1:15">
      <c r="A80" s="580"/>
      <c r="B80" s="584"/>
      <c r="C80" s="580"/>
      <c r="D80" s="580"/>
      <c r="E80" s="580"/>
      <c r="F80" s="580"/>
      <c r="G80" s="580"/>
      <c r="H80" s="580"/>
      <c r="I80" s="580"/>
      <c r="J80" s="580"/>
      <c r="K80" s="580"/>
      <c r="L80" s="580"/>
      <c r="M80" s="580"/>
      <c r="N80" s="580"/>
      <c r="O80" s="580"/>
    </row>
    <row r="81" spans="1:15">
      <c r="A81" s="580"/>
      <c r="B81" s="584"/>
      <c r="C81" s="580"/>
      <c r="D81" s="580"/>
      <c r="E81" s="580"/>
      <c r="F81" s="580"/>
      <c r="G81" s="580"/>
      <c r="H81" s="580"/>
      <c r="I81" s="580"/>
      <c r="J81" s="580"/>
      <c r="K81" s="580"/>
      <c r="L81" s="580"/>
      <c r="M81" s="580"/>
      <c r="N81" s="580"/>
      <c r="O81" s="580"/>
    </row>
    <row r="82" spans="1:15">
      <c r="A82" s="580"/>
      <c r="B82" s="584"/>
      <c r="C82" s="580"/>
      <c r="D82" s="580"/>
      <c r="E82" s="580"/>
      <c r="F82" s="580"/>
      <c r="G82" s="580"/>
      <c r="H82" s="580"/>
      <c r="I82" s="580"/>
      <c r="J82" s="580"/>
      <c r="K82" s="580"/>
      <c r="L82" s="580"/>
      <c r="M82" s="580"/>
      <c r="N82" s="580"/>
      <c r="O82" s="580"/>
    </row>
    <row r="83" spans="1:15">
      <c r="A83" s="580"/>
      <c r="B83" s="584"/>
      <c r="C83" s="580"/>
      <c r="D83" s="580"/>
      <c r="E83" s="580"/>
      <c r="F83" s="580"/>
      <c r="G83" s="580"/>
      <c r="H83" s="580"/>
      <c r="I83" s="580"/>
      <c r="J83" s="580"/>
      <c r="K83" s="580"/>
      <c r="L83" s="580"/>
      <c r="M83" s="580"/>
      <c r="N83" s="580"/>
      <c r="O83" s="580"/>
    </row>
    <row r="84" spans="1:15">
      <c r="A84" s="580"/>
      <c r="B84" s="584"/>
      <c r="C84" s="580"/>
      <c r="D84" s="580"/>
      <c r="E84" s="580"/>
      <c r="F84" s="580"/>
      <c r="G84" s="580"/>
      <c r="H84" s="580"/>
      <c r="I84" s="580"/>
      <c r="J84" s="580"/>
      <c r="K84" s="580"/>
      <c r="L84" s="580"/>
      <c r="M84" s="580"/>
      <c r="N84" s="580"/>
      <c r="O84" s="580"/>
    </row>
    <row r="85" spans="1:15">
      <c r="A85" s="580"/>
      <c r="B85" s="584"/>
      <c r="C85" s="580"/>
      <c r="D85" s="580"/>
      <c r="E85" s="580"/>
      <c r="F85" s="580"/>
      <c r="G85" s="580"/>
      <c r="H85" s="580"/>
      <c r="I85" s="580"/>
      <c r="J85" s="580"/>
      <c r="K85" s="580"/>
      <c r="L85" s="580"/>
      <c r="M85" s="580"/>
      <c r="N85" s="580"/>
      <c r="O85" s="580"/>
    </row>
    <row r="86" spans="1:15">
      <c r="A86" s="580"/>
      <c r="B86" s="584"/>
      <c r="C86" s="580"/>
      <c r="D86" s="580"/>
      <c r="E86" s="580"/>
      <c r="F86" s="580"/>
      <c r="G86" s="580"/>
      <c r="H86" s="580"/>
      <c r="I86" s="580"/>
      <c r="J86" s="580"/>
      <c r="K86" s="580"/>
      <c r="L86" s="580"/>
      <c r="M86" s="580"/>
      <c r="N86" s="580"/>
      <c r="O86" s="580"/>
    </row>
    <row r="87" spans="1:15">
      <c r="A87" s="580"/>
      <c r="B87" s="584"/>
      <c r="C87" s="580"/>
      <c r="D87" s="580"/>
      <c r="E87" s="580"/>
      <c r="F87" s="580"/>
      <c r="G87" s="580"/>
      <c r="H87" s="580"/>
      <c r="I87" s="580"/>
      <c r="J87" s="580"/>
      <c r="K87" s="580"/>
      <c r="L87" s="580"/>
      <c r="M87" s="580"/>
      <c r="N87" s="580"/>
      <c r="O87" s="580"/>
    </row>
    <row r="88" spans="1:15">
      <c r="A88" s="580"/>
      <c r="B88" s="584"/>
      <c r="C88" s="580"/>
      <c r="D88" s="580"/>
      <c r="E88" s="580"/>
      <c r="F88" s="580"/>
      <c r="G88" s="580"/>
      <c r="H88" s="580"/>
      <c r="I88" s="580"/>
      <c r="J88" s="580"/>
      <c r="K88" s="580"/>
      <c r="L88" s="580"/>
      <c r="M88" s="580"/>
      <c r="N88" s="580"/>
      <c r="O88" s="580"/>
    </row>
    <row r="89" spans="1:15">
      <c r="A89" s="580"/>
      <c r="B89" s="584"/>
      <c r="C89" s="580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0"/>
    </row>
    <row r="90" spans="1:15">
      <c r="A90" s="580"/>
      <c r="B90" s="584"/>
      <c r="C90" s="580"/>
      <c r="D90" s="580"/>
      <c r="E90" s="580"/>
      <c r="F90" s="580"/>
      <c r="G90" s="580"/>
      <c r="H90" s="580"/>
      <c r="I90" s="580"/>
      <c r="J90" s="580"/>
      <c r="K90" s="580"/>
      <c r="L90" s="580"/>
      <c r="M90" s="580"/>
      <c r="N90" s="580"/>
      <c r="O90" s="580"/>
    </row>
    <row r="91" spans="1:15">
      <c r="A91" s="580"/>
      <c r="B91" s="584"/>
      <c r="C91" s="580"/>
      <c r="D91" s="580"/>
      <c r="E91" s="580"/>
      <c r="F91" s="580"/>
      <c r="G91" s="580"/>
      <c r="H91" s="580"/>
      <c r="I91" s="580"/>
      <c r="J91" s="580"/>
      <c r="K91" s="580"/>
      <c r="L91" s="580"/>
      <c r="M91" s="580"/>
      <c r="N91" s="580"/>
      <c r="O91" s="580"/>
    </row>
    <row r="92" spans="1:15">
      <c r="A92" s="580"/>
      <c r="B92" s="584"/>
      <c r="C92" s="580"/>
      <c r="D92" s="580"/>
      <c r="E92" s="580"/>
      <c r="F92" s="580"/>
      <c r="G92" s="580"/>
      <c r="H92" s="580"/>
      <c r="I92" s="580"/>
      <c r="J92" s="580"/>
      <c r="K92" s="580"/>
      <c r="L92" s="580"/>
      <c r="M92" s="580"/>
      <c r="N92" s="580"/>
      <c r="O92" s="580"/>
    </row>
    <row r="93" spans="1:15">
      <c r="A93" s="580"/>
      <c r="B93" s="584"/>
      <c r="C93" s="580"/>
      <c r="D93" s="580"/>
      <c r="E93" s="580"/>
      <c r="F93" s="580"/>
      <c r="G93" s="580"/>
      <c r="H93" s="580"/>
      <c r="I93" s="580"/>
      <c r="J93" s="580"/>
      <c r="K93" s="580"/>
      <c r="L93" s="580"/>
      <c r="M93" s="580"/>
      <c r="N93" s="580"/>
      <c r="O93" s="580"/>
    </row>
    <row r="94" spans="1:15">
      <c r="A94" s="580"/>
      <c r="B94" s="584"/>
      <c r="C94" s="580"/>
      <c r="D94" s="580"/>
      <c r="E94" s="580"/>
      <c r="F94" s="580"/>
      <c r="G94" s="580"/>
      <c r="H94" s="580"/>
      <c r="I94" s="580"/>
      <c r="J94" s="580"/>
      <c r="K94" s="580"/>
      <c r="L94" s="580"/>
      <c r="M94" s="580"/>
      <c r="N94" s="580"/>
      <c r="O94" s="580"/>
    </row>
    <row r="95" spans="1:15">
      <c r="A95" s="580"/>
      <c r="B95" s="584"/>
      <c r="C95" s="580"/>
      <c r="D95" s="580"/>
      <c r="E95" s="580"/>
      <c r="F95" s="580"/>
      <c r="G95" s="580"/>
      <c r="H95" s="580"/>
      <c r="I95" s="580"/>
      <c r="J95" s="580"/>
      <c r="K95" s="580"/>
      <c r="L95" s="580"/>
      <c r="M95" s="580"/>
      <c r="N95" s="580"/>
      <c r="O95" s="580"/>
    </row>
    <row r="96" spans="1:15">
      <c r="A96" s="580"/>
      <c r="B96" s="584"/>
      <c r="C96" s="580"/>
      <c r="D96" s="580"/>
      <c r="E96" s="580"/>
      <c r="F96" s="580"/>
      <c r="G96" s="580"/>
      <c r="H96" s="580"/>
      <c r="I96" s="580"/>
      <c r="J96" s="580"/>
      <c r="K96" s="580"/>
      <c r="L96" s="580"/>
      <c r="M96" s="580"/>
      <c r="N96" s="580"/>
      <c r="O96" s="580"/>
    </row>
    <row r="97" spans="1:15">
      <c r="A97" s="580"/>
      <c r="B97" s="584"/>
      <c r="C97" s="580"/>
      <c r="D97" s="580"/>
      <c r="E97" s="580"/>
      <c r="F97" s="580"/>
      <c r="G97" s="580"/>
      <c r="H97" s="580"/>
      <c r="I97" s="580"/>
      <c r="J97" s="580"/>
      <c r="K97" s="580"/>
      <c r="L97" s="580"/>
      <c r="M97" s="580"/>
      <c r="N97" s="580"/>
      <c r="O97" s="580"/>
    </row>
    <row r="98" spans="1:15">
      <c r="A98" s="580"/>
      <c r="B98" s="584"/>
      <c r="C98" s="580"/>
      <c r="D98" s="580"/>
      <c r="E98" s="580"/>
      <c r="F98" s="580"/>
      <c r="G98" s="580"/>
      <c r="H98" s="580"/>
      <c r="I98" s="580"/>
      <c r="J98" s="580"/>
      <c r="K98" s="580"/>
      <c r="L98" s="580"/>
      <c r="M98" s="580"/>
      <c r="N98" s="580"/>
      <c r="O98" s="580"/>
    </row>
    <row r="99" spans="1:15">
      <c r="A99" s="580"/>
      <c r="B99" s="584"/>
      <c r="C99" s="580"/>
      <c r="D99" s="580"/>
      <c r="E99" s="580"/>
      <c r="F99" s="580"/>
      <c r="G99" s="580"/>
      <c r="H99" s="580"/>
      <c r="I99" s="580"/>
      <c r="J99" s="580"/>
      <c r="K99" s="580"/>
      <c r="L99" s="580"/>
      <c r="M99" s="580"/>
      <c r="N99" s="580"/>
      <c r="O99" s="580"/>
    </row>
    <row r="100" spans="1:15">
      <c r="A100" s="580"/>
      <c r="B100" s="584"/>
      <c r="C100" s="580"/>
      <c r="D100" s="580"/>
      <c r="E100" s="580"/>
      <c r="F100" s="580"/>
      <c r="G100" s="580"/>
      <c r="H100" s="580"/>
      <c r="I100" s="580"/>
      <c r="J100" s="580"/>
      <c r="K100" s="580"/>
      <c r="L100" s="580"/>
      <c r="M100" s="580"/>
      <c r="N100" s="580"/>
      <c r="O100" s="580"/>
    </row>
    <row r="101" spans="1:15">
      <c r="A101" s="580"/>
      <c r="B101" s="584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</row>
    <row r="102" spans="1:15">
      <c r="A102" s="580"/>
      <c r="B102" s="584"/>
      <c r="C102" s="580"/>
      <c r="D102" s="580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</row>
    <row r="103" spans="1:15">
      <c r="A103" s="580"/>
      <c r="B103" s="584"/>
      <c r="C103" s="580"/>
      <c r="D103" s="580"/>
      <c r="E103" s="580"/>
      <c r="F103" s="580"/>
      <c r="G103" s="580"/>
      <c r="H103" s="580"/>
      <c r="I103" s="580"/>
      <c r="J103" s="580"/>
      <c r="K103" s="580"/>
      <c r="L103" s="580"/>
      <c r="M103" s="580"/>
      <c r="N103" s="580"/>
      <c r="O103" s="580"/>
    </row>
    <row r="104" spans="1:15">
      <c r="A104" s="580"/>
      <c r="B104" s="584"/>
      <c r="C104" s="580"/>
      <c r="D104" s="580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</row>
    <row r="105" spans="1:15">
      <c r="A105" s="580"/>
      <c r="B105" s="584"/>
      <c r="C105" s="580"/>
      <c r="D105" s="580"/>
      <c r="E105" s="580"/>
      <c r="F105" s="580"/>
      <c r="G105" s="580"/>
      <c r="H105" s="580"/>
      <c r="I105" s="580"/>
      <c r="J105" s="580"/>
      <c r="K105" s="580"/>
      <c r="L105" s="580"/>
      <c r="M105" s="580"/>
      <c r="N105" s="580"/>
      <c r="O105" s="580"/>
    </row>
    <row r="106" spans="1:15">
      <c r="A106" s="580"/>
      <c r="B106" s="584"/>
      <c r="C106" s="580"/>
      <c r="D106" s="580"/>
      <c r="E106" s="580"/>
      <c r="F106" s="580"/>
      <c r="G106" s="580"/>
      <c r="H106" s="580"/>
      <c r="I106" s="580"/>
      <c r="J106" s="580"/>
      <c r="K106" s="580"/>
      <c r="L106" s="580"/>
      <c r="M106" s="580"/>
      <c r="N106" s="580"/>
      <c r="O106" s="580"/>
    </row>
    <row r="107" spans="1:15">
      <c r="A107" s="580"/>
      <c r="B107" s="584"/>
      <c r="C107" s="580"/>
      <c r="D107" s="580"/>
      <c r="E107" s="580"/>
      <c r="F107" s="580"/>
      <c r="G107" s="580"/>
      <c r="H107" s="580"/>
      <c r="I107" s="580"/>
      <c r="J107" s="580"/>
      <c r="K107" s="580"/>
      <c r="L107" s="580"/>
      <c r="M107" s="580"/>
      <c r="N107" s="580"/>
      <c r="O107" s="580"/>
    </row>
    <row r="108" spans="1:15">
      <c r="A108" s="580"/>
      <c r="B108" s="584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</row>
    <row r="109" spans="1:15">
      <c r="A109" s="580"/>
      <c r="B109" s="584"/>
      <c r="C109" s="580"/>
      <c r="D109" s="580"/>
      <c r="E109" s="580"/>
      <c r="F109" s="580"/>
      <c r="G109" s="580"/>
      <c r="H109" s="580"/>
      <c r="I109" s="580"/>
      <c r="J109" s="580"/>
      <c r="K109" s="580"/>
      <c r="L109" s="580"/>
      <c r="M109" s="580"/>
      <c r="N109" s="580"/>
      <c r="O109" s="580"/>
    </row>
    <row r="110" spans="1:15">
      <c r="A110" s="580"/>
      <c r="B110" s="584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</row>
    <row r="111" spans="1:15">
      <c r="A111" s="580"/>
      <c r="B111" s="584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</row>
    <row r="112" spans="1:15">
      <c r="A112" s="580"/>
      <c r="B112" s="584"/>
      <c r="C112" s="580"/>
      <c r="D112" s="580"/>
      <c r="E112" s="580"/>
      <c r="F112" s="580"/>
      <c r="G112" s="580"/>
      <c r="H112" s="580"/>
      <c r="I112" s="580"/>
      <c r="J112" s="580"/>
      <c r="K112" s="580"/>
      <c r="L112" s="580"/>
      <c r="M112" s="580"/>
      <c r="N112" s="580"/>
      <c r="O112" s="580"/>
    </row>
    <row r="113" spans="1:15">
      <c r="A113" s="580"/>
      <c r="B113" s="584"/>
      <c r="C113" s="580"/>
      <c r="D113" s="580"/>
      <c r="E113" s="580"/>
      <c r="F113" s="580"/>
      <c r="G113" s="580"/>
      <c r="H113" s="580"/>
      <c r="I113" s="580"/>
      <c r="J113" s="580"/>
      <c r="K113" s="580"/>
      <c r="L113" s="580"/>
      <c r="M113" s="580"/>
      <c r="N113" s="580"/>
      <c r="O113" s="580"/>
    </row>
    <row r="114" spans="1:15">
      <c r="A114" s="580"/>
      <c r="B114" s="584"/>
      <c r="C114" s="580"/>
      <c r="D114" s="580"/>
      <c r="E114" s="580"/>
      <c r="F114" s="580"/>
      <c r="G114" s="580"/>
      <c r="H114" s="580"/>
      <c r="I114" s="580"/>
      <c r="J114" s="580"/>
      <c r="K114" s="580"/>
      <c r="L114" s="580"/>
      <c r="M114" s="580"/>
      <c r="N114" s="580"/>
      <c r="O114" s="580"/>
    </row>
    <row r="115" spans="1:15">
      <c r="A115" s="580"/>
      <c r="B115" s="584"/>
      <c r="C115" s="580"/>
      <c r="D115" s="580"/>
      <c r="E115" s="580"/>
      <c r="F115" s="580"/>
      <c r="G115" s="580"/>
      <c r="H115" s="580"/>
      <c r="I115" s="580"/>
      <c r="J115" s="580"/>
      <c r="K115" s="580"/>
      <c r="L115" s="580"/>
      <c r="M115" s="580"/>
      <c r="N115" s="580"/>
      <c r="O115" s="580"/>
    </row>
    <row r="116" spans="1:15">
      <c r="A116" s="580"/>
      <c r="B116" s="584"/>
      <c r="C116" s="580"/>
      <c r="D116" s="580"/>
      <c r="E116" s="580"/>
      <c r="F116" s="580"/>
      <c r="G116" s="580"/>
      <c r="H116" s="580"/>
      <c r="I116" s="580"/>
      <c r="J116" s="580"/>
      <c r="K116" s="580"/>
      <c r="L116" s="580"/>
      <c r="M116" s="580"/>
      <c r="N116" s="580"/>
      <c r="O116" s="580"/>
    </row>
    <row r="117" spans="1:15">
      <c r="A117" s="580"/>
      <c r="B117" s="584"/>
      <c r="C117" s="580"/>
      <c r="D117" s="580"/>
      <c r="E117" s="580"/>
      <c r="F117" s="580"/>
      <c r="G117" s="580"/>
      <c r="H117" s="580"/>
      <c r="I117" s="580"/>
      <c r="J117" s="580"/>
      <c r="K117" s="580"/>
      <c r="L117" s="580"/>
      <c r="M117" s="580"/>
      <c r="N117" s="580"/>
      <c r="O117" s="580"/>
    </row>
    <row r="118" spans="1:15">
      <c r="A118" s="580"/>
      <c r="B118" s="584"/>
      <c r="C118" s="580"/>
      <c r="D118" s="580"/>
      <c r="E118" s="580"/>
      <c r="F118" s="580"/>
      <c r="G118" s="580"/>
      <c r="H118" s="580"/>
      <c r="I118" s="580"/>
      <c r="J118" s="580"/>
      <c r="K118" s="580"/>
      <c r="L118" s="580"/>
      <c r="M118" s="580"/>
      <c r="N118" s="580"/>
      <c r="O118" s="580"/>
    </row>
    <row r="119" spans="1:15">
      <c r="A119" s="580"/>
      <c r="B119" s="584"/>
      <c r="C119" s="580"/>
      <c r="D119" s="580"/>
      <c r="E119" s="580"/>
      <c r="F119" s="580"/>
      <c r="G119" s="580"/>
      <c r="H119" s="580"/>
      <c r="I119" s="580"/>
      <c r="J119" s="580"/>
      <c r="K119" s="580"/>
      <c r="L119" s="580"/>
      <c r="M119" s="580"/>
      <c r="N119" s="580"/>
      <c r="O119" s="580"/>
    </row>
    <row r="120" spans="1:15">
      <c r="A120" s="580"/>
      <c r="B120" s="584"/>
      <c r="C120" s="580"/>
      <c r="D120" s="580"/>
      <c r="E120" s="580"/>
      <c r="F120" s="580"/>
      <c r="G120" s="580"/>
      <c r="H120" s="580"/>
      <c r="I120" s="580"/>
      <c r="J120" s="580"/>
      <c r="K120" s="580"/>
      <c r="L120" s="580"/>
      <c r="M120" s="580"/>
      <c r="N120" s="580"/>
      <c r="O120" s="580"/>
    </row>
    <row r="121" spans="1:15">
      <c r="A121" s="580"/>
      <c r="B121" s="584"/>
      <c r="C121" s="580"/>
      <c r="D121" s="580"/>
      <c r="E121" s="580"/>
      <c r="F121" s="580"/>
      <c r="G121" s="580"/>
      <c r="H121" s="580"/>
      <c r="I121" s="580"/>
      <c r="J121" s="580"/>
      <c r="K121" s="580"/>
      <c r="L121" s="580"/>
      <c r="M121" s="580"/>
      <c r="N121" s="580"/>
      <c r="O121" s="580"/>
    </row>
    <row r="122" spans="1:15">
      <c r="A122" s="580"/>
      <c r="B122" s="584"/>
      <c r="C122" s="580"/>
      <c r="D122" s="580"/>
      <c r="E122" s="580"/>
      <c r="F122" s="580"/>
      <c r="G122" s="580"/>
      <c r="H122" s="580"/>
      <c r="I122" s="580"/>
      <c r="J122" s="580"/>
      <c r="K122" s="580"/>
      <c r="L122" s="580"/>
      <c r="M122" s="580"/>
      <c r="N122" s="580"/>
      <c r="O122" s="580"/>
    </row>
    <row r="123" spans="1:15">
      <c r="A123" s="580"/>
      <c r="B123" s="584"/>
      <c r="C123" s="580"/>
      <c r="D123" s="580"/>
      <c r="E123" s="580"/>
      <c r="F123" s="580"/>
      <c r="G123" s="580"/>
      <c r="H123" s="580"/>
      <c r="I123" s="580"/>
      <c r="J123" s="580"/>
      <c r="K123" s="580"/>
      <c r="L123" s="580"/>
      <c r="M123" s="580"/>
      <c r="N123" s="580"/>
      <c r="O123" s="580"/>
    </row>
    <row r="124" spans="1:15">
      <c r="A124" s="580"/>
      <c r="B124" s="584"/>
      <c r="C124" s="580"/>
      <c r="D124" s="580"/>
      <c r="E124" s="580"/>
      <c r="F124" s="580"/>
      <c r="G124" s="580"/>
      <c r="H124" s="580"/>
      <c r="I124" s="580"/>
      <c r="J124" s="580"/>
      <c r="K124" s="580"/>
      <c r="L124" s="580"/>
      <c r="M124" s="580"/>
      <c r="N124" s="580"/>
      <c r="O124" s="580"/>
    </row>
    <row r="125" spans="1:15">
      <c r="A125" s="580"/>
      <c r="B125" s="584"/>
      <c r="C125" s="580"/>
      <c r="D125" s="580"/>
      <c r="E125" s="580"/>
      <c r="F125" s="580"/>
      <c r="G125" s="580"/>
      <c r="H125" s="580"/>
      <c r="I125" s="580"/>
      <c r="J125" s="580"/>
      <c r="K125" s="580"/>
      <c r="L125" s="580"/>
      <c r="M125" s="580"/>
      <c r="N125" s="580"/>
      <c r="O125" s="580"/>
    </row>
    <row r="126" spans="1:15">
      <c r="A126" s="580"/>
      <c r="B126" s="584"/>
      <c r="C126" s="580"/>
      <c r="D126" s="580"/>
      <c r="E126" s="580"/>
      <c r="F126" s="580"/>
      <c r="G126" s="580"/>
      <c r="H126" s="580"/>
      <c r="I126" s="580"/>
      <c r="J126" s="580"/>
      <c r="K126" s="580"/>
      <c r="L126" s="580"/>
      <c r="M126" s="580"/>
      <c r="N126" s="580"/>
      <c r="O126" s="580"/>
    </row>
    <row r="127" spans="1:15">
      <c r="A127" s="580"/>
      <c r="B127" s="584"/>
      <c r="C127" s="580"/>
      <c r="D127" s="580"/>
      <c r="E127" s="580"/>
      <c r="F127" s="580"/>
      <c r="G127" s="580"/>
      <c r="H127" s="580"/>
      <c r="I127" s="580"/>
      <c r="J127" s="580"/>
      <c r="K127" s="580"/>
      <c r="L127" s="580"/>
      <c r="M127" s="580"/>
      <c r="N127" s="580"/>
      <c r="O127" s="580"/>
    </row>
    <row r="128" spans="1:15">
      <c r="A128" s="580"/>
      <c r="B128" s="584"/>
      <c r="C128" s="580"/>
      <c r="D128" s="580"/>
      <c r="E128" s="580"/>
      <c r="F128" s="580"/>
      <c r="G128" s="580"/>
      <c r="H128" s="580"/>
      <c r="I128" s="580"/>
      <c r="J128" s="580"/>
      <c r="K128" s="580"/>
      <c r="L128" s="580"/>
      <c r="M128" s="580"/>
      <c r="N128" s="580"/>
      <c r="O128" s="580"/>
    </row>
    <row r="129" spans="1:15">
      <c r="A129" s="580"/>
      <c r="B129" s="584"/>
      <c r="C129" s="580"/>
      <c r="D129" s="580"/>
      <c r="E129" s="580"/>
      <c r="F129" s="580"/>
      <c r="G129" s="580"/>
      <c r="H129" s="580"/>
      <c r="I129" s="580"/>
      <c r="J129" s="580"/>
      <c r="K129" s="580"/>
      <c r="L129" s="580"/>
      <c r="M129" s="580"/>
      <c r="N129" s="580"/>
      <c r="O129" s="580"/>
    </row>
    <row r="130" spans="1:15">
      <c r="A130" s="580"/>
      <c r="B130" s="584"/>
      <c r="C130" s="580"/>
      <c r="D130" s="580"/>
      <c r="E130" s="580"/>
      <c r="F130" s="580"/>
      <c r="G130" s="580"/>
      <c r="H130" s="580"/>
      <c r="I130" s="580"/>
      <c r="J130" s="580"/>
      <c r="K130" s="580"/>
      <c r="L130" s="580"/>
      <c r="M130" s="580"/>
      <c r="N130" s="580"/>
      <c r="O130" s="580"/>
    </row>
    <row r="131" spans="1:15">
      <c r="A131" s="580"/>
      <c r="B131" s="584"/>
      <c r="C131" s="580"/>
      <c r="D131" s="580"/>
      <c r="E131" s="580"/>
      <c r="F131" s="580"/>
      <c r="G131" s="580"/>
      <c r="H131" s="580"/>
      <c r="I131" s="580"/>
      <c r="J131" s="580"/>
      <c r="K131" s="580"/>
      <c r="L131" s="580"/>
      <c r="M131" s="580"/>
      <c r="N131" s="580"/>
      <c r="O131" s="580"/>
    </row>
    <row r="132" spans="1:15">
      <c r="A132" s="580"/>
      <c r="B132" s="584"/>
      <c r="C132" s="580"/>
      <c r="D132" s="580"/>
      <c r="E132" s="580"/>
      <c r="F132" s="580"/>
      <c r="G132" s="580"/>
      <c r="H132" s="580"/>
      <c r="I132" s="580"/>
      <c r="J132" s="580"/>
      <c r="K132" s="580"/>
      <c r="L132" s="580"/>
      <c r="M132" s="580"/>
      <c r="N132" s="580"/>
      <c r="O132" s="580"/>
    </row>
    <row r="133" spans="1:15">
      <c r="A133" s="580"/>
      <c r="B133" s="584"/>
      <c r="C133" s="580"/>
      <c r="D133" s="580"/>
      <c r="E133" s="580"/>
      <c r="F133" s="580"/>
      <c r="G133" s="580"/>
      <c r="H133" s="580"/>
      <c r="I133" s="580"/>
      <c r="J133" s="580"/>
      <c r="K133" s="580"/>
      <c r="L133" s="580"/>
      <c r="M133" s="580"/>
      <c r="N133" s="580"/>
      <c r="O133" s="580"/>
    </row>
    <row r="134" spans="1:15">
      <c r="A134" s="580"/>
      <c r="B134" s="584"/>
      <c r="C134" s="580"/>
      <c r="D134" s="580"/>
      <c r="E134" s="580"/>
      <c r="F134" s="580"/>
      <c r="G134" s="580"/>
      <c r="H134" s="580"/>
      <c r="I134" s="580"/>
      <c r="J134" s="580"/>
      <c r="K134" s="580"/>
      <c r="L134" s="580"/>
      <c r="M134" s="580"/>
      <c r="N134" s="580"/>
      <c r="O134" s="580"/>
    </row>
    <row r="135" spans="1:15">
      <c r="A135" s="580"/>
      <c r="B135" s="584"/>
      <c r="C135" s="580"/>
      <c r="D135" s="580"/>
      <c r="E135" s="580"/>
      <c r="F135" s="580"/>
      <c r="G135" s="580"/>
      <c r="H135" s="580"/>
      <c r="I135" s="580"/>
      <c r="J135" s="580"/>
      <c r="K135" s="580"/>
      <c r="L135" s="580"/>
      <c r="M135" s="580"/>
      <c r="N135" s="580"/>
      <c r="O135" s="580"/>
    </row>
    <row r="136" spans="1:15">
      <c r="A136" s="580"/>
      <c r="B136" s="584"/>
      <c r="C136" s="580"/>
      <c r="D136" s="580"/>
      <c r="E136" s="580"/>
      <c r="F136" s="580"/>
      <c r="G136" s="580"/>
      <c r="H136" s="580"/>
      <c r="I136" s="580"/>
      <c r="J136" s="580"/>
      <c r="K136" s="580"/>
      <c r="L136" s="580"/>
      <c r="M136" s="580"/>
      <c r="N136" s="580"/>
      <c r="O136" s="580"/>
    </row>
    <row r="137" spans="1:15">
      <c r="A137" s="580"/>
      <c r="B137" s="584"/>
      <c r="C137" s="580"/>
      <c r="D137" s="580"/>
      <c r="E137" s="580"/>
      <c r="F137" s="580"/>
      <c r="G137" s="580"/>
      <c r="H137" s="580"/>
      <c r="I137" s="580"/>
      <c r="J137" s="580"/>
      <c r="K137" s="580"/>
      <c r="L137" s="580"/>
      <c r="M137" s="580"/>
      <c r="N137" s="580"/>
      <c r="O137" s="580"/>
    </row>
    <row r="138" spans="1:15">
      <c r="A138" s="580"/>
      <c r="B138" s="584"/>
      <c r="C138" s="580"/>
      <c r="D138" s="580"/>
      <c r="E138" s="580"/>
      <c r="F138" s="580"/>
      <c r="G138" s="580"/>
      <c r="H138" s="580"/>
      <c r="I138" s="580"/>
      <c r="J138" s="580"/>
      <c r="K138" s="580"/>
      <c r="L138" s="580"/>
      <c r="M138" s="580"/>
      <c r="N138" s="580"/>
      <c r="O138" s="580"/>
    </row>
    <row r="139" spans="1:15">
      <c r="A139" s="580"/>
      <c r="B139" s="584"/>
      <c r="C139" s="580"/>
      <c r="D139" s="580"/>
      <c r="E139" s="580"/>
      <c r="F139" s="580"/>
      <c r="G139" s="580"/>
      <c r="H139" s="580"/>
      <c r="I139" s="580"/>
      <c r="J139" s="580"/>
      <c r="K139" s="580"/>
      <c r="L139" s="580"/>
      <c r="M139" s="580"/>
      <c r="N139" s="580"/>
      <c r="O139" s="580"/>
    </row>
    <row r="140" spans="1:15">
      <c r="A140" s="580"/>
      <c r="B140" s="584"/>
      <c r="C140" s="580"/>
      <c r="D140" s="580"/>
      <c r="E140" s="580"/>
      <c r="F140" s="580"/>
      <c r="G140" s="580"/>
      <c r="H140" s="580"/>
      <c r="I140" s="580"/>
      <c r="J140" s="580"/>
      <c r="K140" s="580"/>
      <c r="L140" s="580"/>
      <c r="M140" s="580"/>
      <c r="N140" s="580"/>
      <c r="O140" s="580"/>
    </row>
    <row r="141" spans="1:15">
      <c r="A141" s="580"/>
      <c r="B141" s="584"/>
      <c r="C141" s="580"/>
      <c r="D141" s="580"/>
      <c r="E141" s="580"/>
      <c r="F141" s="580"/>
      <c r="G141" s="580"/>
      <c r="H141" s="580"/>
      <c r="I141" s="580"/>
      <c r="J141" s="580"/>
      <c r="K141" s="580"/>
      <c r="L141" s="580"/>
      <c r="M141" s="580"/>
      <c r="N141" s="580"/>
      <c r="O141" s="580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workbookViewId="0">
      <selection activeCell="I19" sqref="I19"/>
    </sheetView>
  </sheetViews>
  <sheetFormatPr defaultRowHeight="16.5" customHeight="1"/>
  <cols>
    <col min="1" max="1" width="2.44140625" style="179" customWidth="1"/>
    <col min="2" max="2" width="27.33203125" style="181" customWidth="1"/>
    <col min="3" max="3" width="6.33203125" style="179" customWidth="1"/>
    <col min="4" max="4" width="7.33203125" style="179" bestFit="1" customWidth="1"/>
    <col min="5" max="5" width="0.6640625" style="179" customWidth="1"/>
    <col min="6" max="6" width="6.44140625" style="179" customWidth="1"/>
    <col min="7" max="7" width="7" style="179" customWidth="1"/>
    <col min="8" max="8" width="0.5546875" style="179" customWidth="1"/>
    <col min="9" max="9" width="6.5546875" style="180" bestFit="1" customWidth="1"/>
    <col min="10" max="10" width="8" style="180" customWidth="1"/>
    <col min="11" max="11" width="0.6640625" style="180" customWidth="1"/>
    <col min="12" max="12" width="6.5546875" style="180" bestFit="1" customWidth="1"/>
    <col min="13" max="13" width="8" style="180" customWidth="1"/>
    <col min="14" max="254" width="9.33203125" style="179"/>
    <col min="255" max="255" width="2.44140625" style="179" customWidth="1"/>
    <col min="256" max="256" width="30.6640625" style="179" customWidth="1"/>
    <col min="257" max="264" width="7" style="179" customWidth="1"/>
    <col min="265" max="266" width="7.5546875" style="179" customWidth="1"/>
    <col min="267" max="268" width="8.33203125" style="179" customWidth="1"/>
    <col min="269" max="510" width="9.33203125" style="179"/>
    <col min="511" max="511" width="2.44140625" style="179" customWidth="1"/>
    <col min="512" max="512" width="30.6640625" style="179" customWidth="1"/>
    <col min="513" max="520" width="7" style="179" customWidth="1"/>
    <col min="521" max="522" width="7.5546875" style="179" customWidth="1"/>
    <col min="523" max="524" width="8.33203125" style="179" customWidth="1"/>
    <col min="525" max="766" width="9.33203125" style="179"/>
    <col min="767" max="767" width="2.44140625" style="179" customWidth="1"/>
    <col min="768" max="768" width="30.6640625" style="179" customWidth="1"/>
    <col min="769" max="776" width="7" style="179" customWidth="1"/>
    <col min="777" max="778" width="7.5546875" style="179" customWidth="1"/>
    <col min="779" max="780" width="8.33203125" style="179" customWidth="1"/>
    <col min="781" max="1022" width="9.33203125" style="179"/>
    <col min="1023" max="1023" width="2.44140625" style="179" customWidth="1"/>
    <col min="1024" max="1024" width="30.6640625" style="179" customWidth="1"/>
    <col min="1025" max="1032" width="7" style="179" customWidth="1"/>
    <col min="1033" max="1034" width="7.5546875" style="179" customWidth="1"/>
    <col min="1035" max="1036" width="8.33203125" style="179" customWidth="1"/>
    <col min="1037" max="1278" width="9.33203125" style="179"/>
    <col min="1279" max="1279" width="2.44140625" style="179" customWidth="1"/>
    <col min="1280" max="1280" width="30.6640625" style="179" customWidth="1"/>
    <col min="1281" max="1288" width="7" style="179" customWidth="1"/>
    <col min="1289" max="1290" width="7.5546875" style="179" customWidth="1"/>
    <col min="1291" max="1292" width="8.33203125" style="179" customWidth="1"/>
    <col min="1293" max="1534" width="9.33203125" style="179"/>
    <col min="1535" max="1535" width="2.44140625" style="179" customWidth="1"/>
    <col min="1536" max="1536" width="30.6640625" style="179" customWidth="1"/>
    <col min="1537" max="1544" width="7" style="179" customWidth="1"/>
    <col min="1545" max="1546" width="7.5546875" style="179" customWidth="1"/>
    <col min="1547" max="1548" width="8.33203125" style="179" customWidth="1"/>
    <col min="1549" max="1790" width="9.33203125" style="179"/>
    <col min="1791" max="1791" width="2.44140625" style="179" customWidth="1"/>
    <col min="1792" max="1792" width="30.6640625" style="179" customWidth="1"/>
    <col min="1793" max="1800" width="7" style="179" customWidth="1"/>
    <col min="1801" max="1802" width="7.5546875" style="179" customWidth="1"/>
    <col min="1803" max="1804" width="8.33203125" style="179" customWidth="1"/>
    <col min="1805" max="2046" width="9.33203125" style="179"/>
    <col min="2047" max="2047" width="2.44140625" style="179" customWidth="1"/>
    <col min="2048" max="2048" width="30.6640625" style="179" customWidth="1"/>
    <col min="2049" max="2056" width="7" style="179" customWidth="1"/>
    <col min="2057" max="2058" width="7.5546875" style="179" customWidth="1"/>
    <col min="2059" max="2060" width="8.33203125" style="179" customWidth="1"/>
    <col min="2061" max="2302" width="9.33203125" style="179"/>
    <col min="2303" max="2303" width="2.44140625" style="179" customWidth="1"/>
    <col min="2304" max="2304" width="30.6640625" style="179" customWidth="1"/>
    <col min="2305" max="2312" width="7" style="179" customWidth="1"/>
    <col min="2313" max="2314" width="7.5546875" style="179" customWidth="1"/>
    <col min="2315" max="2316" width="8.33203125" style="179" customWidth="1"/>
    <col min="2317" max="2558" width="9.33203125" style="179"/>
    <col min="2559" max="2559" width="2.44140625" style="179" customWidth="1"/>
    <col min="2560" max="2560" width="30.6640625" style="179" customWidth="1"/>
    <col min="2561" max="2568" width="7" style="179" customWidth="1"/>
    <col min="2569" max="2570" width="7.5546875" style="179" customWidth="1"/>
    <col min="2571" max="2572" width="8.33203125" style="179" customWidth="1"/>
    <col min="2573" max="2814" width="9.33203125" style="179"/>
    <col min="2815" max="2815" width="2.44140625" style="179" customWidth="1"/>
    <col min="2816" max="2816" width="30.6640625" style="179" customWidth="1"/>
    <col min="2817" max="2824" width="7" style="179" customWidth="1"/>
    <col min="2825" max="2826" width="7.5546875" style="179" customWidth="1"/>
    <col min="2827" max="2828" width="8.33203125" style="179" customWidth="1"/>
    <col min="2829" max="3070" width="9.33203125" style="179"/>
    <col min="3071" max="3071" width="2.44140625" style="179" customWidth="1"/>
    <col min="3072" max="3072" width="30.6640625" style="179" customWidth="1"/>
    <col min="3073" max="3080" width="7" style="179" customWidth="1"/>
    <col min="3081" max="3082" width="7.5546875" style="179" customWidth="1"/>
    <col min="3083" max="3084" width="8.33203125" style="179" customWidth="1"/>
    <col min="3085" max="3326" width="9.33203125" style="179"/>
    <col min="3327" max="3327" width="2.44140625" style="179" customWidth="1"/>
    <col min="3328" max="3328" width="30.6640625" style="179" customWidth="1"/>
    <col min="3329" max="3336" width="7" style="179" customWidth="1"/>
    <col min="3337" max="3338" width="7.5546875" style="179" customWidth="1"/>
    <col min="3339" max="3340" width="8.33203125" style="179" customWidth="1"/>
    <col min="3341" max="3582" width="9.33203125" style="179"/>
    <col min="3583" max="3583" width="2.44140625" style="179" customWidth="1"/>
    <col min="3584" max="3584" width="30.6640625" style="179" customWidth="1"/>
    <col min="3585" max="3592" width="7" style="179" customWidth="1"/>
    <col min="3593" max="3594" width="7.5546875" style="179" customWidth="1"/>
    <col min="3595" max="3596" width="8.33203125" style="179" customWidth="1"/>
    <col min="3597" max="3838" width="9.33203125" style="179"/>
    <col min="3839" max="3839" width="2.44140625" style="179" customWidth="1"/>
    <col min="3840" max="3840" width="30.6640625" style="179" customWidth="1"/>
    <col min="3841" max="3848" width="7" style="179" customWidth="1"/>
    <col min="3849" max="3850" width="7.5546875" style="179" customWidth="1"/>
    <col min="3851" max="3852" width="8.33203125" style="179" customWidth="1"/>
    <col min="3853" max="4094" width="9.33203125" style="179"/>
    <col min="4095" max="4095" width="2.44140625" style="179" customWidth="1"/>
    <col min="4096" max="4096" width="30.6640625" style="179" customWidth="1"/>
    <col min="4097" max="4104" width="7" style="179" customWidth="1"/>
    <col min="4105" max="4106" width="7.5546875" style="179" customWidth="1"/>
    <col min="4107" max="4108" width="8.33203125" style="179" customWidth="1"/>
    <col min="4109" max="4350" width="9.33203125" style="179"/>
    <col min="4351" max="4351" width="2.44140625" style="179" customWidth="1"/>
    <col min="4352" max="4352" width="30.6640625" style="179" customWidth="1"/>
    <col min="4353" max="4360" width="7" style="179" customWidth="1"/>
    <col min="4361" max="4362" width="7.5546875" style="179" customWidth="1"/>
    <col min="4363" max="4364" width="8.33203125" style="179" customWidth="1"/>
    <col min="4365" max="4606" width="9.33203125" style="179"/>
    <col min="4607" max="4607" width="2.44140625" style="179" customWidth="1"/>
    <col min="4608" max="4608" width="30.6640625" style="179" customWidth="1"/>
    <col min="4609" max="4616" width="7" style="179" customWidth="1"/>
    <col min="4617" max="4618" width="7.5546875" style="179" customWidth="1"/>
    <col min="4619" max="4620" width="8.33203125" style="179" customWidth="1"/>
    <col min="4621" max="4862" width="9.33203125" style="179"/>
    <col min="4863" max="4863" width="2.44140625" style="179" customWidth="1"/>
    <col min="4864" max="4864" width="30.6640625" style="179" customWidth="1"/>
    <col min="4865" max="4872" width="7" style="179" customWidth="1"/>
    <col min="4873" max="4874" width="7.5546875" style="179" customWidth="1"/>
    <col min="4875" max="4876" width="8.33203125" style="179" customWidth="1"/>
    <col min="4877" max="5118" width="9.33203125" style="179"/>
    <col min="5119" max="5119" width="2.44140625" style="179" customWidth="1"/>
    <col min="5120" max="5120" width="30.6640625" style="179" customWidth="1"/>
    <col min="5121" max="5128" width="7" style="179" customWidth="1"/>
    <col min="5129" max="5130" width="7.5546875" style="179" customWidth="1"/>
    <col min="5131" max="5132" width="8.33203125" style="179" customWidth="1"/>
    <col min="5133" max="5374" width="9.33203125" style="179"/>
    <col min="5375" max="5375" width="2.44140625" style="179" customWidth="1"/>
    <col min="5376" max="5376" width="30.6640625" style="179" customWidth="1"/>
    <col min="5377" max="5384" width="7" style="179" customWidth="1"/>
    <col min="5385" max="5386" width="7.5546875" style="179" customWidth="1"/>
    <col min="5387" max="5388" width="8.33203125" style="179" customWidth="1"/>
    <col min="5389" max="5630" width="9.33203125" style="179"/>
    <col min="5631" max="5631" width="2.44140625" style="179" customWidth="1"/>
    <col min="5632" max="5632" width="30.6640625" style="179" customWidth="1"/>
    <col min="5633" max="5640" width="7" style="179" customWidth="1"/>
    <col min="5641" max="5642" width="7.5546875" style="179" customWidth="1"/>
    <col min="5643" max="5644" width="8.33203125" style="179" customWidth="1"/>
    <col min="5645" max="5886" width="9.33203125" style="179"/>
    <col min="5887" max="5887" width="2.44140625" style="179" customWidth="1"/>
    <col min="5888" max="5888" width="30.6640625" style="179" customWidth="1"/>
    <col min="5889" max="5896" width="7" style="179" customWidth="1"/>
    <col min="5897" max="5898" width="7.5546875" style="179" customWidth="1"/>
    <col min="5899" max="5900" width="8.33203125" style="179" customWidth="1"/>
    <col min="5901" max="6142" width="9.33203125" style="179"/>
    <col min="6143" max="6143" width="2.44140625" style="179" customWidth="1"/>
    <col min="6144" max="6144" width="30.6640625" style="179" customWidth="1"/>
    <col min="6145" max="6152" width="7" style="179" customWidth="1"/>
    <col min="6153" max="6154" width="7.5546875" style="179" customWidth="1"/>
    <col min="6155" max="6156" width="8.33203125" style="179" customWidth="1"/>
    <col min="6157" max="6398" width="9.33203125" style="179"/>
    <col min="6399" max="6399" width="2.44140625" style="179" customWidth="1"/>
    <col min="6400" max="6400" width="30.6640625" style="179" customWidth="1"/>
    <col min="6401" max="6408" width="7" style="179" customWidth="1"/>
    <col min="6409" max="6410" width="7.5546875" style="179" customWidth="1"/>
    <col min="6411" max="6412" width="8.33203125" style="179" customWidth="1"/>
    <col min="6413" max="6654" width="9.33203125" style="179"/>
    <col min="6655" max="6655" width="2.44140625" style="179" customWidth="1"/>
    <col min="6656" max="6656" width="30.6640625" style="179" customWidth="1"/>
    <col min="6657" max="6664" width="7" style="179" customWidth="1"/>
    <col min="6665" max="6666" width="7.5546875" style="179" customWidth="1"/>
    <col min="6667" max="6668" width="8.33203125" style="179" customWidth="1"/>
    <col min="6669" max="6910" width="9.33203125" style="179"/>
    <col min="6911" max="6911" width="2.44140625" style="179" customWidth="1"/>
    <col min="6912" max="6912" width="30.6640625" style="179" customWidth="1"/>
    <col min="6913" max="6920" width="7" style="179" customWidth="1"/>
    <col min="6921" max="6922" width="7.5546875" style="179" customWidth="1"/>
    <col min="6923" max="6924" width="8.33203125" style="179" customWidth="1"/>
    <col min="6925" max="7166" width="9.33203125" style="179"/>
    <col min="7167" max="7167" width="2.44140625" style="179" customWidth="1"/>
    <col min="7168" max="7168" width="30.6640625" style="179" customWidth="1"/>
    <col min="7169" max="7176" width="7" style="179" customWidth="1"/>
    <col min="7177" max="7178" width="7.5546875" style="179" customWidth="1"/>
    <col min="7179" max="7180" width="8.33203125" style="179" customWidth="1"/>
    <col min="7181" max="7422" width="9.33203125" style="179"/>
    <col min="7423" max="7423" width="2.44140625" style="179" customWidth="1"/>
    <col min="7424" max="7424" width="30.6640625" style="179" customWidth="1"/>
    <col min="7425" max="7432" width="7" style="179" customWidth="1"/>
    <col min="7433" max="7434" width="7.5546875" style="179" customWidth="1"/>
    <col min="7435" max="7436" width="8.33203125" style="179" customWidth="1"/>
    <col min="7437" max="7678" width="9.33203125" style="179"/>
    <col min="7679" max="7679" width="2.44140625" style="179" customWidth="1"/>
    <col min="7680" max="7680" width="30.6640625" style="179" customWidth="1"/>
    <col min="7681" max="7688" width="7" style="179" customWidth="1"/>
    <col min="7689" max="7690" width="7.5546875" style="179" customWidth="1"/>
    <col min="7691" max="7692" width="8.33203125" style="179" customWidth="1"/>
    <col min="7693" max="7934" width="9.33203125" style="179"/>
    <col min="7935" max="7935" width="2.44140625" style="179" customWidth="1"/>
    <col min="7936" max="7936" width="30.6640625" style="179" customWidth="1"/>
    <col min="7937" max="7944" width="7" style="179" customWidth="1"/>
    <col min="7945" max="7946" width="7.5546875" style="179" customWidth="1"/>
    <col min="7947" max="7948" width="8.33203125" style="179" customWidth="1"/>
    <col min="7949" max="8190" width="9.33203125" style="179"/>
    <col min="8191" max="8191" width="2.44140625" style="179" customWidth="1"/>
    <col min="8192" max="8192" width="30.6640625" style="179" customWidth="1"/>
    <col min="8193" max="8200" width="7" style="179" customWidth="1"/>
    <col min="8201" max="8202" width="7.5546875" style="179" customWidth="1"/>
    <col min="8203" max="8204" width="8.33203125" style="179" customWidth="1"/>
    <col min="8205" max="8446" width="9.33203125" style="179"/>
    <col min="8447" max="8447" width="2.44140625" style="179" customWidth="1"/>
    <col min="8448" max="8448" width="30.6640625" style="179" customWidth="1"/>
    <col min="8449" max="8456" width="7" style="179" customWidth="1"/>
    <col min="8457" max="8458" width="7.5546875" style="179" customWidth="1"/>
    <col min="8459" max="8460" width="8.33203125" style="179" customWidth="1"/>
    <col min="8461" max="8702" width="9.33203125" style="179"/>
    <col min="8703" max="8703" width="2.44140625" style="179" customWidth="1"/>
    <col min="8704" max="8704" width="30.6640625" style="179" customWidth="1"/>
    <col min="8705" max="8712" width="7" style="179" customWidth="1"/>
    <col min="8713" max="8714" width="7.5546875" style="179" customWidth="1"/>
    <col min="8715" max="8716" width="8.33203125" style="179" customWidth="1"/>
    <col min="8717" max="8958" width="9.33203125" style="179"/>
    <col min="8959" max="8959" width="2.44140625" style="179" customWidth="1"/>
    <col min="8960" max="8960" width="30.6640625" style="179" customWidth="1"/>
    <col min="8961" max="8968" width="7" style="179" customWidth="1"/>
    <col min="8969" max="8970" width="7.5546875" style="179" customWidth="1"/>
    <col min="8971" max="8972" width="8.33203125" style="179" customWidth="1"/>
    <col min="8973" max="9214" width="9.33203125" style="179"/>
    <col min="9215" max="9215" width="2.44140625" style="179" customWidth="1"/>
    <col min="9216" max="9216" width="30.6640625" style="179" customWidth="1"/>
    <col min="9217" max="9224" width="7" style="179" customWidth="1"/>
    <col min="9225" max="9226" width="7.5546875" style="179" customWidth="1"/>
    <col min="9227" max="9228" width="8.33203125" style="179" customWidth="1"/>
    <col min="9229" max="9470" width="9.33203125" style="179"/>
    <col min="9471" max="9471" width="2.44140625" style="179" customWidth="1"/>
    <col min="9472" max="9472" width="30.6640625" style="179" customWidth="1"/>
    <col min="9473" max="9480" width="7" style="179" customWidth="1"/>
    <col min="9481" max="9482" width="7.5546875" style="179" customWidth="1"/>
    <col min="9483" max="9484" width="8.33203125" style="179" customWidth="1"/>
    <col min="9485" max="9726" width="9.33203125" style="179"/>
    <col min="9727" max="9727" width="2.44140625" style="179" customWidth="1"/>
    <col min="9728" max="9728" width="30.6640625" style="179" customWidth="1"/>
    <col min="9729" max="9736" width="7" style="179" customWidth="1"/>
    <col min="9737" max="9738" width="7.5546875" style="179" customWidth="1"/>
    <col min="9739" max="9740" width="8.33203125" style="179" customWidth="1"/>
    <col min="9741" max="9982" width="9.33203125" style="179"/>
    <col min="9983" max="9983" width="2.44140625" style="179" customWidth="1"/>
    <col min="9984" max="9984" width="30.6640625" style="179" customWidth="1"/>
    <col min="9985" max="9992" width="7" style="179" customWidth="1"/>
    <col min="9993" max="9994" width="7.5546875" style="179" customWidth="1"/>
    <col min="9995" max="9996" width="8.33203125" style="179" customWidth="1"/>
    <col min="9997" max="10238" width="9.33203125" style="179"/>
    <col min="10239" max="10239" width="2.44140625" style="179" customWidth="1"/>
    <col min="10240" max="10240" width="30.6640625" style="179" customWidth="1"/>
    <col min="10241" max="10248" width="7" style="179" customWidth="1"/>
    <col min="10249" max="10250" width="7.5546875" style="179" customWidth="1"/>
    <col min="10251" max="10252" width="8.33203125" style="179" customWidth="1"/>
    <col min="10253" max="10494" width="9.33203125" style="179"/>
    <col min="10495" max="10495" width="2.44140625" style="179" customWidth="1"/>
    <col min="10496" max="10496" width="30.6640625" style="179" customWidth="1"/>
    <col min="10497" max="10504" width="7" style="179" customWidth="1"/>
    <col min="10505" max="10506" width="7.5546875" style="179" customWidth="1"/>
    <col min="10507" max="10508" width="8.33203125" style="179" customWidth="1"/>
    <col min="10509" max="10750" width="9.33203125" style="179"/>
    <col min="10751" max="10751" width="2.44140625" style="179" customWidth="1"/>
    <col min="10752" max="10752" width="30.6640625" style="179" customWidth="1"/>
    <col min="10753" max="10760" width="7" style="179" customWidth="1"/>
    <col min="10761" max="10762" width="7.5546875" style="179" customWidth="1"/>
    <col min="10763" max="10764" width="8.33203125" style="179" customWidth="1"/>
    <col min="10765" max="11006" width="9.33203125" style="179"/>
    <col min="11007" max="11007" width="2.44140625" style="179" customWidth="1"/>
    <col min="11008" max="11008" width="30.6640625" style="179" customWidth="1"/>
    <col min="11009" max="11016" width="7" style="179" customWidth="1"/>
    <col min="11017" max="11018" width="7.5546875" style="179" customWidth="1"/>
    <col min="11019" max="11020" width="8.33203125" style="179" customWidth="1"/>
    <col min="11021" max="11262" width="9.33203125" style="179"/>
    <col min="11263" max="11263" width="2.44140625" style="179" customWidth="1"/>
    <col min="11264" max="11264" width="30.6640625" style="179" customWidth="1"/>
    <col min="11265" max="11272" width="7" style="179" customWidth="1"/>
    <col min="11273" max="11274" width="7.5546875" style="179" customWidth="1"/>
    <col min="11275" max="11276" width="8.33203125" style="179" customWidth="1"/>
    <col min="11277" max="11518" width="9.33203125" style="179"/>
    <col min="11519" max="11519" width="2.44140625" style="179" customWidth="1"/>
    <col min="11520" max="11520" width="30.6640625" style="179" customWidth="1"/>
    <col min="11521" max="11528" width="7" style="179" customWidth="1"/>
    <col min="11529" max="11530" width="7.5546875" style="179" customWidth="1"/>
    <col min="11531" max="11532" width="8.33203125" style="179" customWidth="1"/>
    <col min="11533" max="11774" width="9.33203125" style="179"/>
    <col min="11775" max="11775" width="2.44140625" style="179" customWidth="1"/>
    <col min="11776" max="11776" width="30.6640625" style="179" customWidth="1"/>
    <col min="11777" max="11784" width="7" style="179" customWidth="1"/>
    <col min="11785" max="11786" width="7.5546875" style="179" customWidth="1"/>
    <col min="11787" max="11788" width="8.33203125" style="179" customWidth="1"/>
    <col min="11789" max="12030" width="9.33203125" style="179"/>
    <col min="12031" max="12031" width="2.44140625" style="179" customWidth="1"/>
    <col min="12032" max="12032" width="30.6640625" style="179" customWidth="1"/>
    <col min="12033" max="12040" width="7" style="179" customWidth="1"/>
    <col min="12041" max="12042" width="7.5546875" style="179" customWidth="1"/>
    <col min="12043" max="12044" width="8.33203125" style="179" customWidth="1"/>
    <col min="12045" max="12286" width="9.33203125" style="179"/>
    <col min="12287" max="12287" width="2.44140625" style="179" customWidth="1"/>
    <col min="12288" max="12288" width="30.6640625" style="179" customWidth="1"/>
    <col min="12289" max="12296" width="7" style="179" customWidth="1"/>
    <col min="12297" max="12298" width="7.5546875" style="179" customWidth="1"/>
    <col min="12299" max="12300" width="8.33203125" style="179" customWidth="1"/>
    <col min="12301" max="12542" width="9.33203125" style="179"/>
    <col min="12543" max="12543" width="2.44140625" style="179" customWidth="1"/>
    <col min="12544" max="12544" width="30.6640625" style="179" customWidth="1"/>
    <col min="12545" max="12552" width="7" style="179" customWidth="1"/>
    <col min="12553" max="12554" width="7.5546875" style="179" customWidth="1"/>
    <col min="12555" max="12556" width="8.33203125" style="179" customWidth="1"/>
    <col min="12557" max="12798" width="9.33203125" style="179"/>
    <col min="12799" max="12799" width="2.44140625" style="179" customWidth="1"/>
    <col min="12800" max="12800" width="30.6640625" style="179" customWidth="1"/>
    <col min="12801" max="12808" width="7" style="179" customWidth="1"/>
    <col min="12809" max="12810" width="7.5546875" style="179" customWidth="1"/>
    <col min="12811" max="12812" width="8.33203125" style="179" customWidth="1"/>
    <col min="12813" max="13054" width="9.33203125" style="179"/>
    <col min="13055" max="13055" width="2.44140625" style="179" customWidth="1"/>
    <col min="13056" max="13056" width="30.6640625" style="179" customWidth="1"/>
    <col min="13057" max="13064" width="7" style="179" customWidth="1"/>
    <col min="13065" max="13066" width="7.5546875" style="179" customWidth="1"/>
    <col min="13067" max="13068" width="8.33203125" style="179" customWidth="1"/>
    <col min="13069" max="13310" width="9.33203125" style="179"/>
    <col min="13311" max="13311" width="2.44140625" style="179" customWidth="1"/>
    <col min="13312" max="13312" width="30.6640625" style="179" customWidth="1"/>
    <col min="13313" max="13320" width="7" style="179" customWidth="1"/>
    <col min="13321" max="13322" width="7.5546875" style="179" customWidth="1"/>
    <col min="13323" max="13324" width="8.33203125" style="179" customWidth="1"/>
    <col min="13325" max="13566" width="9.33203125" style="179"/>
    <col min="13567" max="13567" width="2.44140625" style="179" customWidth="1"/>
    <col min="13568" max="13568" width="30.6640625" style="179" customWidth="1"/>
    <col min="13569" max="13576" width="7" style="179" customWidth="1"/>
    <col min="13577" max="13578" width="7.5546875" style="179" customWidth="1"/>
    <col min="13579" max="13580" width="8.33203125" style="179" customWidth="1"/>
    <col min="13581" max="13822" width="9.33203125" style="179"/>
    <col min="13823" max="13823" width="2.44140625" style="179" customWidth="1"/>
    <col min="13824" max="13824" width="30.6640625" style="179" customWidth="1"/>
    <col min="13825" max="13832" width="7" style="179" customWidth="1"/>
    <col min="13833" max="13834" width="7.5546875" style="179" customWidth="1"/>
    <col min="13835" max="13836" width="8.33203125" style="179" customWidth="1"/>
    <col min="13837" max="14078" width="9.33203125" style="179"/>
    <col min="14079" max="14079" width="2.44140625" style="179" customWidth="1"/>
    <col min="14080" max="14080" width="30.6640625" style="179" customWidth="1"/>
    <col min="14081" max="14088" width="7" style="179" customWidth="1"/>
    <col min="14089" max="14090" width="7.5546875" style="179" customWidth="1"/>
    <col min="14091" max="14092" width="8.33203125" style="179" customWidth="1"/>
    <col min="14093" max="14334" width="9.33203125" style="179"/>
    <col min="14335" max="14335" width="2.44140625" style="179" customWidth="1"/>
    <col min="14336" max="14336" width="30.6640625" style="179" customWidth="1"/>
    <col min="14337" max="14344" width="7" style="179" customWidth="1"/>
    <col min="14345" max="14346" width="7.5546875" style="179" customWidth="1"/>
    <col min="14347" max="14348" width="8.33203125" style="179" customWidth="1"/>
    <col min="14349" max="14590" width="9.33203125" style="179"/>
    <col min="14591" max="14591" width="2.44140625" style="179" customWidth="1"/>
    <col min="14592" max="14592" width="30.6640625" style="179" customWidth="1"/>
    <col min="14593" max="14600" width="7" style="179" customWidth="1"/>
    <col min="14601" max="14602" width="7.5546875" style="179" customWidth="1"/>
    <col min="14603" max="14604" width="8.33203125" style="179" customWidth="1"/>
    <col min="14605" max="14846" width="9.33203125" style="179"/>
    <col min="14847" max="14847" width="2.44140625" style="179" customWidth="1"/>
    <col min="14848" max="14848" width="30.6640625" style="179" customWidth="1"/>
    <col min="14849" max="14856" width="7" style="179" customWidth="1"/>
    <col min="14857" max="14858" width="7.5546875" style="179" customWidth="1"/>
    <col min="14859" max="14860" width="8.33203125" style="179" customWidth="1"/>
    <col min="14861" max="15102" width="9.33203125" style="179"/>
    <col min="15103" max="15103" width="2.44140625" style="179" customWidth="1"/>
    <col min="15104" max="15104" width="30.6640625" style="179" customWidth="1"/>
    <col min="15105" max="15112" width="7" style="179" customWidth="1"/>
    <col min="15113" max="15114" width="7.5546875" style="179" customWidth="1"/>
    <col min="15115" max="15116" width="8.33203125" style="179" customWidth="1"/>
    <col min="15117" max="15358" width="9.33203125" style="179"/>
    <col min="15359" max="15359" width="2.44140625" style="179" customWidth="1"/>
    <col min="15360" max="15360" width="30.6640625" style="179" customWidth="1"/>
    <col min="15361" max="15368" width="7" style="179" customWidth="1"/>
    <col min="15369" max="15370" width="7.5546875" style="179" customWidth="1"/>
    <col min="15371" max="15372" width="8.33203125" style="179" customWidth="1"/>
    <col min="15373" max="15614" width="9.33203125" style="179"/>
    <col min="15615" max="15615" width="2.44140625" style="179" customWidth="1"/>
    <col min="15616" max="15616" width="30.6640625" style="179" customWidth="1"/>
    <col min="15617" max="15624" width="7" style="179" customWidth="1"/>
    <col min="15625" max="15626" width="7.5546875" style="179" customWidth="1"/>
    <col min="15627" max="15628" width="8.33203125" style="179" customWidth="1"/>
    <col min="15629" max="15870" width="9.33203125" style="179"/>
    <col min="15871" max="15871" width="2.44140625" style="179" customWidth="1"/>
    <col min="15872" max="15872" width="30.6640625" style="179" customWidth="1"/>
    <col min="15873" max="15880" width="7" style="179" customWidth="1"/>
    <col min="15881" max="15882" width="7.5546875" style="179" customWidth="1"/>
    <col min="15883" max="15884" width="8.33203125" style="179" customWidth="1"/>
    <col min="15885" max="16126" width="9.33203125" style="179"/>
    <col min="16127" max="16127" width="2.44140625" style="179" customWidth="1"/>
    <col min="16128" max="16128" width="30.6640625" style="179" customWidth="1"/>
    <col min="16129" max="16136" width="7" style="179" customWidth="1"/>
    <col min="16137" max="16138" width="7.5546875" style="179" customWidth="1"/>
    <col min="16139" max="16140" width="8.33203125" style="179" customWidth="1"/>
    <col min="16141" max="16384" width="9.33203125" style="179"/>
  </cols>
  <sheetData>
    <row r="1" spans="1:19" ht="18.600000000000001" customHeight="1">
      <c r="A1" s="1094" t="s">
        <v>774</v>
      </c>
      <c r="B1" s="1094"/>
      <c r="C1" s="790"/>
      <c r="D1" s="790"/>
      <c r="E1" s="790"/>
      <c r="F1" s="790"/>
      <c r="G1" s="790"/>
      <c r="H1" s="790"/>
      <c r="I1" s="791"/>
      <c r="J1" s="791"/>
      <c r="K1" s="791"/>
      <c r="L1" s="791"/>
      <c r="M1" s="791"/>
      <c r="N1" s="792"/>
      <c r="O1" s="792"/>
    </row>
    <row r="2" spans="1:19" ht="7.2" customHeight="1">
      <c r="A2" s="1095"/>
      <c r="B2" s="1095"/>
      <c r="C2" s="793"/>
      <c r="D2" s="793"/>
      <c r="E2" s="793"/>
      <c r="F2" s="793"/>
      <c r="G2" s="793"/>
      <c r="H2" s="793"/>
      <c r="I2" s="794"/>
      <c r="J2" s="794"/>
      <c r="K2" s="794"/>
      <c r="L2" s="794"/>
      <c r="M2" s="794"/>
      <c r="N2" s="795"/>
      <c r="O2" s="795"/>
    </row>
    <row r="3" spans="1:19" s="183" customFormat="1" ht="14.7" customHeight="1">
      <c r="A3" s="796"/>
      <c r="B3" s="797"/>
      <c r="C3" s="796"/>
      <c r="D3" s="796"/>
      <c r="E3" s="796"/>
      <c r="F3" s="796"/>
      <c r="G3" s="571"/>
      <c r="H3" s="571"/>
      <c r="I3" s="571"/>
      <c r="J3" s="798"/>
      <c r="K3" s="798"/>
      <c r="L3" s="798"/>
      <c r="M3" s="756" t="s">
        <v>618</v>
      </c>
      <c r="N3" s="796"/>
      <c r="O3" s="796"/>
    </row>
    <row r="4" spans="1:19" ht="13.95" customHeight="1">
      <c r="A4" s="572"/>
      <c r="B4" s="559"/>
      <c r="C4" s="1151" t="s">
        <v>55</v>
      </c>
      <c r="D4" s="1151"/>
      <c r="E4" s="761"/>
      <c r="F4" s="1151" t="s">
        <v>56</v>
      </c>
      <c r="G4" s="1151"/>
      <c r="H4" s="1151"/>
      <c r="I4" s="1151" t="s">
        <v>703</v>
      </c>
      <c r="J4" s="1151"/>
      <c r="K4" s="799"/>
      <c r="L4" s="1151" t="s">
        <v>704</v>
      </c>
      <c r="M4" s="1151"/>
      <c r="N4" s="570"/>
      <c r="O4" s="570"/>
    </row>
    <row r="5" spans="1:19" ht="13.95" customHeight="1">
      <c r="A5" s="570"/>
      <c r="B5" s="560"/>
      <c r="C5" s="1152" t="s">
        <v>111</v>
      </c>
      <c r="D5" s="1152"/>
      <c r="E5" s="760"/>
      <c r="F5" s="1152" t="s">
        <v>112</v>
      </c>
      <c r="G5" s="1152"/>
      <c r="H5" s="1152"/>
      <c r="I5" s="1153" t="s">
        <v>328</v>
      </c>
      <c r="J5" s="1153"/>
      <c r="K5" s="796"/>
      <c r="L5" s="1153" t="s">
        <v>328</v>
      </c>
      <c r="M5" s="1153"/>
      <c r="N5" s="570"/>
      <c r="O5" s="570"/>
    </row>
    <row r="6" spans="1:19" ht="13.95" customHeight="1">
      <c r="A6" s="570"/>
      <c r="B6" s="560"/>
      <c r="C6" s="1149" t="s">
        <v>692</v>
      </c>
      <c r="D6" s="1149"/>
      <c r="E6" s="760"/>
      <c r="F6" s="1149" t="s">
        <v>692</v>
      </c>
      <c r="G6" s="1149"/>
      <c r="H6" s="800"/>
      <c r="I6" s="1150" t="s">
        <v>62</v>
      </c>
      <c r="J6" s="1150"/>
      <c r="K6" s="796"/>
      <c r="L6" s="1150" t="s">
        <v>62</v>
      </c>
      <c r="M6" s="1150"/>
      <c r="N6" s="570"/>
      <c r="O6" s="570"/>
    </row>
    <row r="7" spans="1:19" ht="13.95" customHeight="1">
      <c r="A7" s="570"/>
      <c r="B7" s="560"/>
      <c r="C7" s="566" t="s">
        <v>327</v>
      </c>
      <c r="D7" s="566" t="s">
        <v>326</v>
      </c>
      <c r="E7" s="566"/>
      <c r="F7" s="567" t="s">
        <v>327</v>
      </c>
      <c r="G7" s="566" t="s">
        <v>326</v>
      </c>
      <c r="H7" s="566"/>
      <c r="I7" s="567" t="s">
        <v>327</v>
      </c>
      <c r="J7" s="566" t="s">
        <v>326</v>
      </c>
      <c r="K7" s="566"/>
      <c r="L7" s="568" t="s">
        <v>327</v>
      </c>
      <c r="M7" s="568" t="s">
        <v>326</v>
      </c>
      <c r="N7" s="570"/>
      <c r="O7" s="570"/>
    </row>
    <row r="8" spans="1:19" ht="4.2" customHeight="1">
      <c r="A8" s="801"/>
      <c r="B8" s="801"/>
      <c r="C8" s="801"/>
      <c r="D8" s="801"/>
      <c r="E8" s="801"/>
      <c r="F8" s="801"/>
      <c r="G8" s="801"/>
      <c r="H8" s="801"/>
      <c r="I8" s="801"/>
      <c r="J8" s="801"/>
      <c r="K8" s="801"/>
      <c r="L8" s="801"/>
      <c r="M8" s="801"/>
      <c r="N8" s="795"/>
      <c r="O8" s="795"/>
    </row>
    <row r="9" spans="1:19" s="182" customFormat="1" ht="15" customHeight="1">
      <c r="A9" s="1148" t="s">
        <v>325</v>
      </c>
      <c r="B9" s="1148"/>
      <c r="C9" s="802"/>
      <c r="D9" s="802">
        <v>90294.184337000013</v>
      </c>
      <c r="E9" s="802"/>
      <c r="F9" s="802"/>
      <c r="G9" s="802">
        <v>85066.838382999995</v>
      </c>
      <c r="H9" s="802"/>
      <c r="I9" s="803"/>
      <c r="J9" s="803">
        <v>107.62722439032837</v>
      </c>
      <c r="K9" s="803"/>
      <c r="L9" s="803"/>
      <c r="M9" s="803">
        <v>96.098334100503294</v>
      </c>
      <c r="N9" s="795"/>
      <c r="O9" s="795"/>
      <c r="P9" s="191"/>
      <c r="Q9" s="191"/>
      <c r="R9" s="191"/>
      <c r="S9" s="191"/>
    </row>
    <row r="10" spans="1:19" ht="15" customHeight="1">
      <c r="A10" s="801"/>
      <c r="B10" s="804" t="s">
        <v>705</v>
      </c>
      <c r="C10" s="802"/>
      <c r="D10" s="802">
        <v>30577</v>
      </c>
      <c r="E10" s="802"/>
      <c r="F10" s="802"/>
      <c r="G10" s="802">
        <v>29850.755527999958</v>
      </c>
      <c r="H10" s="802"/>
      <c r="I10" s="803"/>
      <c r="J10" s="803">
        <v>109.0587526220838</v>
      </c>
      <c r="K10" s="803"/>
      <c r="L10" s="803"/>
      <c r="M10" s="803">
        <v>100.43536535418198</v>
      </c>
      <c r="N10" s="795"/>
      <c r="O10" s="795"/>
      <c r="P10" s="191"/>
      <c r="Q10" s="191"/>
      <c r="R10" s="191"/>
      <c r="S10" s="191"/>
    </row>
    <row r="11" spans="1:19" ht="15" customHeight="1">
      <c r="A11" s="801"/>
      <c r="B11" s="804" t="s">
        <v>706</v>
      </c>
      <c r="C11" s="802"/>
      <c r="D11" s="802">
        <v>59716.591893999997</v>
      </c>
      <c r="E11" s="802"/>
      <c r="F11" s="802"/>
      <c r="G11" s="802">
        <v>55216.082855000037</v>
      </c>
      <c r="H11" s="802"/>
      <c r="I11" s="803"/>
      <c r="J11" s="803">
        <v>106.90866844758087</v>
      </c>
      <c r="K11" s="803"/>
      <c r="L11" s="803"/>
      <c r="M11" s="803">
        <v>93.906087681075405</v>
      </c>
      <c r="N11" s="795"/>
      <c r="O11" s="795"/>
      <c r="P11" s="191"/>
      <c r="Q11" s="191"/>
      <c r="R11" s="191"/>
      <c r="S11" s="191"/>
    </row>
    <row r="12" spans="1:19" ht="16.5" customHeight="1">
      <c r="A12" s="1148" t="s">
        <v>320</v>
      </c>
      <c r="B12" s="1148"/>
      <c r="C12" s="805"/>
      <c r="D12" s="805"/>
      <c r="E12" s="805"/>
      <c r="F12" s="805"/>
      <c r="G12" s="805"/>
      <c r="H12" s="805"/>
      <c r="I12" s="806"/>
      <c r="J12" s="806"/>
      <c r="K12" s="806"/>
      <c r="L12" s="806"/>
      <c r="M12" s="806"/>
      <c r="N12" s="795"/>
      <c r="O12" s="795"/>
      <c r="P12" s="191"/>
      <c r="Q12" s="191"/>
      <c r="R12" s="191"/>
      <c r="S12" s="191"/>
    </row>
    <row r="13" spans="1:19" ht="15" customHeight="1">
      <c r="A13" s="801"/>
      <c r="B13" s="666" t="s">
        <v>346</v>
      </c>
      <c r="C13" s="805"/>
      <c r="D13" s="805">
        <v>801.50352399999997</v>
      </c>
      <c r="E13" s="805"/>
      <c r="F13" s="805"/>
      <c r="G13" s="805">
        <v>704.47639500000002</v>
      </c>
      <c r="H13" s="805"/>
      <c r="I13" s="806"/>
      <c r="J13" s="806">
        <v>173.35692113336421</v>
      </c>
      <c r="K13" s="806"/>
      <c r="L13" s="806"/>
      <c r="M13" s="806">
        <v>140.83809479004861</v>
      </c>
      <c r="N13" s="795"/>
      <c r="O13" s="795"/>
      <c r="P13" s="191"/>
      <c r="Q13" s="191"/>
      <c r="R13" s="191"/>
      <c r="S13" s="191"/>
    </row>
    <row r="14" spans="1:19" ht="15" customHeight="1">
      <c r="A14" s="801"/>
      <c r="B14" s="666" t="s">
        <v>345</v>
      </c>
      <c r="C14" s="805"/>
      <c r="D14" s="805">
        <v>293.116893</v>
      </c>
      <c r="E14" s="805"/>
      <c r="F14" s="805"/>
      <c r="G14" s="805">
        <v>270.0819370000001</v>
      </c>
      <c r="H14" s="805"/>
      <c r="I14" s="806"/>
      <c r="J14" s="806">
        <v>106.79997107275796</v>
      </c>
      <c r="K14" s="806"/>
      <c r="L14" s="806"/>
      <c r="M14" s="806">
        <v>101.04182094641567</v>
      </c>
      <c r="N14" s="795"/>
      <c r="O14" s="795"/>
      <c r="P14" s="191"/>
      <c r="Q14" s="191"/>
      <c r="R14" s="191"/>
      <c r="S14" s="191"/>
    </row>
    <row r="15" spans="1:19" ht="15" customHeight="1">
      <c r="A15" s="801"/>
      <c r="B15" s="666" t="s">
        <v>318</v>
      </c>
      <c r="C15" s="805"/>
      <c r="D15" s="805">
        <v>575.12705799999992</v>
      </c>
      <c r="E15" s="805"/>
      <c r="F15" s="805"/>
      <c r="G15" s="805">
        <v>628.77707000000009</v>
      </c>
      <c r="H15" s="805"/>
      <c r="I15" s="806"/>
      <c r="J15" s="806">
        <v>151.80539100223857</v>
      </c>
      <c r="K15" s="806"/>
      <c r="L15" s="806"/>
      <c r="M15" s="806">
        <v>153.32090499511125</v>
      </c>
      <c r="N15" s="795"/>
      <c r="O15" s="795"/>
      <c r="P15" s="191"/>
      <c r="Q15" s="191"/>
      <c r="R15" s="191"/>
      <c r="S15" s="191"/>
    </row>
    <row r="16" spans="1:19" ht="15" customHeight="1">
      <c r="A16" s="801"/>
      <c r="B16" s="666" t="s">
        <v>317</v>
      </c>
      <c r="C16" s="805">
        <v>478.09400000000005</v>
      </c>
      <c r="D16" s="805">
        <v>646.56152300000008</v>
      </c>
      <c r="E16" s="805"/>
      <c r="F16" s="805">
        <v>221.47399999999999</v>
      </c>
      <c r="G16" s="805">
        <v>282.67369168045889</v>
      </c>
      <c r="H16" s="805"/>
      <c r="I16" s="806">
        <v>60.933345908454839</v>
      </c>
      <c r="J16" s="806">
        <v>62.016071752871063</v>
      </c>
      <c r="K16" s="806"/>
      <c r="L16" s="806">
        <v>61.59224208175624</v>
      </c>
      <c r="M16" s="806">
        <v>55.099689835789547</v>
      </c>
      <c r="N16" s="795"/>
      <c r="O16" s="795"/>
      <c r="P16" s="191"/>
      <c r="Q16" s="191"/>
      <c r="R16" s="191"/>
      <c r="S16" s="191"/>
    </row>
    <row r="17" spans="1:19" ht="15" customHeight="1">
      <c r="A17" s="801"/>
      <c r="B17" s="666" t="s">
        <v>505</v>
      </c>
      <c r="C17" s="805">
        <v>2117.8130000000001</v>
      </c>
      <c r="D17" s="805">
        <v>764.77105400000005</v>
      </c>
      <c r="E17" s="805"/>
      <c r="F17" s="805">
        <v>2909.2820000000002</v>
      </c>
      <c r="G17" s="805">
        <v>961.07829820181564</v>
      </c>
      <c r="H17" s="805"/>
      <c r="I17" s="806">
        <v>90.016585256378661</v>
      </c>
      <c r="J17" s="806">
        <v>103.09584602028895</v>
      </c>
      <c r="K17" s="806"/>
      <c r="L17" s="806">
        <v>123.5975333870046</v>
      </c>
      <c r="M17" s="806">
        <v>134.88198918005267</v>
      </c>
      <c r="N17" s="795"/>
      <c r="O17" s="795"/>
      <c r="P17" s="191"/>
      <c r="Q17" s="191"/>
      <c r="R17" s="191"/>
      <c r="S17" s="191"/>
    </row>
    <row r="18" spans="1:19" ht="15" customHeight="1">
      <c r="A18" s="801"/>
      <c r="B18" s="666" t="s">
        <v>344</v>
      </c>
      <c r="C18" s="805"/>
      <c r="D18" s="805">
        <v>1449.250567</v>
      </c>
      <c r="E18" s="805"/>
      <c r="F18" s="805"/>
      <c r="G18" s="805">
        <v>1448.8344979999995</v>
      </c>
      <c r="H18" s="805"/>
      <c r="I18" s="806"/>
      <c r="J18" s="806">
        <v>112.57940292871871</v>
      </c>
      <c r="K18" s="806"/>
      <c r="L18" s="806"/>
      <c r="M18" s="806">
        <v>122.24279695416502</v>
      </c>
      <c r="N18" s="795"/>
      <c r="O18" s="795"/>
      <c r="P18" s="191"/>
      <c r="Q18" s="191"/>
      <c r="R18" s="191"/>
      <c r="S18" s="191"/>
    </row>
    <row r="19" spans="1:19" ht="15" customHeight="1">
      <c r="A19" s="801"/>
      <c r="B19" s="666" t="s">
        <v>641</v>
      </c>
      <c r="C19" s="805">
        <v>4552.0679999999975</v>
      </c>
      <c r="D19" s="805">
        <v>527.79375599999958</v>
      </c>
      <c r="E19" s="805"/>
      <c r="F19" s="805">
        <v>4239.0900000000029</v>
      </c>
      <c r="G19" s="805">
        <v>422.99478403204375</v>
      </c>
      <c r="H19" s="805"/>
      <c r="I19" s="806">
        <v>76.647445036335398</v>
      </c>
      <c r="J19" s="806">
        <v>59.266887329697852</v>
      </c>
      <c r="K19" s="806"/>
      <c r="L19" s="806">
        <v>66.548611716168935</v>
      </c>
      <c r="M19" s="806">
        <v>60.577138031655153</v>
      </c>
      <c r="N19" s="795"/>
      <c r="O19" s="795"/>
      <c r="P19" s="191"/>
      <c r="Q19" s="191"/>
      <c r="R19" s="191"/>
      <c r="S19" s="191"/>
    </row>
    <row r="20" spans="1:19" ht="15" customHeight="1">
      <c r="A20" s="801"/>
      <c r="B20" s="666" t="s">
        <v>311</v>
      </c>
      <c r="C20" s="805">
        <v>7607.5750000000007</v>
      </c>
      <c r="D20" s="805">
        <v>1479.1929309999996</v>
      </c>
      <c r="E20" s="805"/>
      <c r="F20" s="805">
        <v>6599.8680000000013</v>
      </c>
      <c r="G20" s="805">
        <v>1196.0690728573663</v>
      </c>
      <c r="H20" s="805"/>
      <c r="I20" s="806">
        <v>79.679535888953552</v>
      </c>
      <c r="J20" s="806">
        <v>113.76349941174442</v>
      </c>
      <c r="K20" s="806"/>
      <c r="L20" s="806">
        <v>93.529155179592337</v>
      </c>
      <c r="M20" s="806">
        <v>89.356534788664902</v>
      </c>
      <c r="N20" s="795"/>
      <c r="O20" s="795"/>
      <c r="P20" s="191"/>
      <c r="Q20" s="191"/>
      <c r="R20" s="191"/>
      <c r="S20" s="191"/>
    </row>
    <row r="21" spans="1:19" ht="15" customHeight="1">
      <c r="A21" s="801"/>
      <c r="B21" s="666" t="s">
        <v>322</v>
      </c>
      <c r="C21" s="805">
        <v>3757.0860000000002</v>
      </c>
      <c r="D21" s="805">
        <v>2463.2864279999999</v>
      </c>
      <c r="E21" s="805"/>
      <c r="F21" s="805">
        <v>1989.4459999999999</v>
      </c>
      <c r="G21" s="805">
        <v>2438.9860157876788</v>
      </c>
      <c r="H21" s="805"/>
      <c r="I21" s="806">
        <v>141.87448266278378</v>
      </c>
      <c r="J21" s="806">
        <v>171.4761777285353</v>
      </c>
      <c r="K21" s="806"/>
      <c r="L21" s="806">
        <v>77.847842955567003</v>
      </c>
      <c r="M21" s="806">
        <v>164.84878335332215</v>
      </c>
      <c r="N21" s="795"/>
      <c r="O21" s="795"/>
      <c r="P21" s="191"/>
      <c r="Q21" s="191"/>
      <c r="R21" s="191"/>
      <c r="S21" s="191"/>
    </row>
    <row r="22" spans="1:19" ht="15" customHeight="1">
      <c r="A22" s="801"/>
      <c r="B22" s="666" t="s">
        <v>309</v>
      </c>
      <c r="C22" s="805">
        <v>1719.3960000000006</v>
      </c>
      <c r="D22" s="805">
        <v>1810.8095000000003</v>
      </c>
      <c r="E22" s="805"/>
      <c r="F22" s="805">
        <v>2569.780999999999</v>
      </c>
      <c r="G22" s="805">
        <v>2396.4210805422399</v>
      </c>
      <c r="H22" s="805"/>
      <c r="I22" s="806">
        <v>139.50463326196086</v>
      </c>
      <c r="J22" s="806">
        <v>241.09370983207228</v>
      </c>
      <c r="K22" s="806"/>
      <c r="L22" s="806">
        <v>157.6351606666143</v>
      </c>
      <c r="M22" s="806">
        <v>207.13332122336999</v>
      </c>
      <c r="N22" s="795"/>
      <c r="O22" s="795"/>
      <c r="P22" s="191"/>
      <c r="Q22" s="191"/>
      <c r="R22" s="191"/>
      <c r="S22" s="191"/>
    </row>
    <row r="23" spans="1:19" ht="15" customHeight="1">
      <c r="A23" s="801"/>
      <c r="B23" s="666" t="s">
        <v>343</v>
      </c>
      <c r="C23" s="805">
        <v>616.20299999999997</v>
      </c>
      <c r="D23" s="805">
        <v>447.55309200000011</v>
      </c>
      <c r="E23" s="805"/>
      <c r="F23" s="805">
        <v>672.25</v>
      </c>
      <c r="G23" s="805">
        <v>455.35742656830939</v>
      </c>
      <c r="H23" s="805"/>
      <c r="I23" s="806">
        <v>92.280217805412789</v>
      </c>
      <c r="J23" s="806">
        <v>95.575932855235038</v>
      </c>
      <c r="K23" s="806"/>
      <c r="L23" s="806">
        <v>134.96177505099337</v>
      </c>
      <c r="M23" s="806">
        <v>107.73600324489101</v>
      </c>
      <c r="N23" s="795"/>
      <c r="O23" s="795"/>
      <c r="P23" s="191"/>
      <c r="Q23" s="191"/>
      <c r="R23" s="191"/>
      <c r="S23" s="191"/>
    </row>
    <row r="24" spans="1:19" ht="15" customHeight="1">
      <c r="A24" s="801"/>
      <c r="B24" s="666" t="s">
        <v>308</v>
      </c>
      <c r="C24" s="805"/>
      <c r="D24" s="805">
        <v>2150.7658750000001</v>
      </c>
      <c r="E24" s="805"/>
      <c r="F24" s="805"/>
      <c r="G24" s="805">
        <v>1883.6278200000011</v>
      </c>
      <c r="H24" s="805"/>
      <c r="I24" s="806"/>
      <c r="J24" s="806">
        <v>120.93588898889878</v>
      </c>
      <c r="K24" s="806"/>
      <c r="L24" s="806"/>
      <c r="M24" s="806">
        <v>91.422985104346367</v>
      </c>
      <c r="N24" s="795"/>
      <c r="O24" s="795"/>
      <c r="P24" s="191"/>
      <c r="Q24" s="191"/>
      <c r="R24" s="191"/>
      <c r="S24" s="191"/>
    </row>
    <row r="25" spans="1:19" ht="15" customHeight="1">
      <c r="A25" s="801"/>
      <c r="B25" s="666" t="s">
        <v>342</v>
      </c>
      <c r="C25" s="805"/>
      <c r="D25" s="805">
        <v>2229.2408719999994</v>
      </c>
      <c r="E25" s="805"/>
      <c r="F25" s="805"/>
      <c r="G25" s="805">
        <v>2065.02972</v>
      </c>
      <c r="H25" s="805"/>
      <c r="I25" s="806"/>
      <c r="J25" s="806">
        <v>99.277511757985877</v>
      </c>
      <c r="K25" s="806"/>
      <c r="L25" s="806"/>
      <c r="M25" s="806">
        <v>103.69313408576136</v>
      </c>
      <c r="N25" s="795"/>
      <c r="O25" s="795"/>
      <c r="P25" s="191"/>
      <c r="Q25" s="191"/>
      <c r="R25" s="191"/>
      <c r="S25" s="191"/>
    </row>
    <row r="26" spans="1:19" ht="15" customHeight="1">
      <c r="A26" s="801"/>
      <c r="B26" s="666" t="s">
        <v>341</v>
      </c>
      <c r="C26" s="805"/>
      <c r="D26" s="805">
        <v>718.98461499999985</v>
      </c>
      <c r="E26" s="805"/>
      <c r="F26" s="805"/>
      <c r="G26" s="805">
        <v>1055.789084</v>
      </c>
      <c r="H26" s="805"/>
      <c r="I26" s="806"/>
      <c r="J26" s="806">
        <v>72.133442971021722</v>
      </c>
      <c r="K26" s="806"/>
      <c r="L26" s="806"/>
      <c r="M26" s="806">
        <v>69.596268813034811</v>
      </c>
      <c r="N26" s="795"/>
      <c r="O26" s="795"/>
      <c r="P26" s="191"/>
      <c r="Q26" s="191"/>
      <c r="R26" s="191"/>
      <c r="S26" s="191"/>
    </row>
    <row r="27" spans="1:19" ht="15" customHeight="1">
      <c r="A27" s="801"/>
      <c r="B27" s="666" t="s">
        <v>340</v>
      </c>
      <c r="C27" s="805">
        <v>670.13200000000006</v>
      </c>
      <c r="D27" s="805">
        <v>300.29869999999994</v>
      </c>
      <c r="E27" s="805"/>
      <c r="F27" s="805">
        <v>902.58899999999994</v>
      </c>
      <c r="G27" s="805">
        <v>429.68259305279088</v>
      </c>
      <c r="H27" s="805"/>
      <c r="I27" s="806">
        <v>60.120450473646848</v>
      </c>
      <c r="J27" s="806">
        <v>85.04650531833245</v>
      </c>
      <c r="K27" s="806"/>
      <c r="L27" s="806">
        <v>78.865445661604909</v>
      </c>
      <c r="M27" s="806">
        <v>91.546940058221765</v>
      </c>
      <c r="N27" s="795"/>
      <c r="O27" s="795"/>
      <c r="P27" s="191"/>
      <c r="Q27" s="191"/>
      <c r="R27" s="191"/>
      <c r="S27" s="191"/>
    </row>
    <row r="28" spans="1:19" ht="15" customHeight="1">
      <c r="A28" s="801"/>
      <c r="B28" s="666" t="s">
        <v>339</v>
      </c>
      <c r="C28" s="805">
        <v>1777.3539999999998</v>
      </c>
      <c r="D28" s="805">
        <v>3055.0102379999989</v>
      </c>
      <c r="E28" s="805"/>
      <c r="F28" s="805">
        <v>1695.0369999999998</v>
      </c>
      <c r="G28" s="805">
        <v>2637.355003462897</v>
      </c>
      <c r="H28" s="805"/>
      <c r="I28" s="806">
        <v>105.17372991179469</v>
      </c>
      <c r="J28" s="806">
        <v>107.26283983739484</v>
      </c>
      <c r="K28" s="806"/>
      <c r="L28" s="806">
        <v>106.1780494985624</v>
      </c>
      <c r="M28" s="806">
        <v>93.249267734776225</v>
      </c>
      <c r="N28" s="795"/>
      <c r="O28" s="795"/>
      <c r="P28" s="191"/>
      <c r="Q28" s="191"/>
      <c r="R28" s="191"/>
      <c r="S28" s="191"/>
    </row>
    <row r="29" spans="1:19" ht="15" customHeight="1">
      <c r="A29" s="801"/>
      <c r="B29" s="666" t="s">
        <v>338</v>
      </c>
      <c r="C29" s="805"/>
      <c r="D29" s="805">
        <v>2048.7673999999988</v>
      </c>
      <c r="E29" s="805"/>
      <c r="F29" s="805"/>
      <c r="G29" s="805">
        <v>1989.166426</v>
      </c>
      <c r="H29" s="805"/>
      <c r="I29" s="806"/>
      <c r="J29" s="806">
        <v>102.17461807569323</v>
      </c>
      <c r="K29" s="806"/>
      <c r="L29" s="806"/>
      <c r="M29" s="806">
        <v>98.290497837534758</v>
      </c>
      <c r="N29" s="795"/>
      <c r="O29" s="795"/>
      <c r="P29" s="191"/>
      <c r="Q29" s="191"/>
      <c r="R29" s="191"/>
      <c r="S29" s="191"/>
    </row>
    <row r="30" spans="1:19" ht="15" customHeight="1">
      <c r="A30" s="801"/>
      <c r="B30" s="666" t="s">
        <v>305</v>
      </c>
      <c r="C30" s="805">
        <v>512.15900000000011</v>
      </c>
      <c r="D30" s="805">
        <v>752.69292100000007</v>
      </c>
      <c r="E30" s="805"/>
      <c r="F30" s="805">
        <v>585.65900000000011</v>
      </c>
      <c r="G30" s="805">
        <v>715.95872784782637</v>
      </c>
      <c r="H30" s="805"/>
      <c r="I30" s="806">
        <v>93.435801072718675</v>
      </c>
      <c r="J30" s="806">
        <v>101.12983007789023</v>
      </c>
      <c r="K30" s="806"/>
      <c r="L30" s="806">
        <v>83.236073290393009</v>
      </c>
      <c r="M30" s="806">
        <v>76.377162595510725</v>
      </c>
      <c r="N30" s="795"/>
      <c r="O30" s="795"/>
      <c r="P30" s="191"/>
      <c r="Q30" s="191"/>
      <c r="R30" s="191"/>
      <c r="S30" s="191"/>
    </row>
    <row r="31" spans="1:19" ht="15" customHeight="1">
      <c r="A31" s="801"/>
      <c r="B31" s="666" t="s">
        <v>303</v>
      </c>
      <c r="C31" s="805"/>
      <c r="D31" s="805">
        <v>800.01479800000038</v>
      </c>
      <c r="E31" s="805"/>
      <c r="F31" s="805"/>
      <c r="G31" s="805">
        <v>675.51793399999929</v>
      </c>
      <c r="H31" s="805"/>
      <c r="I31" s="806"/>
      <c r="J31" s="806">
        <v>108.77659156908229</v>
      </c>
      <c r="K31" s="806"/>
      <c r="L31" s="806"/>
      <c r="M31" s="806">
        <v>103.97309353055417</v>
      </c>
      <c r="N31" s="795"/>
      <c r="O31" s="795"/>
      <c r="P31" s="191"/>
      <c r="Q31" s="191"/>
      <c r="R31" s="191"/>
      <c r="S31" s="191"/>
    </row>
    <row r="32" spans="1:19" ht="15" customHeight="1">
      <c r="A32" s="801"/>
      <c r="B32" s="666" t="s">
        <v>337</v>
      </c>
      <c r="C32" s="805">
        <v>510.53700000000003</v>
      </c>
      <c r="D32" s="805">
        <v>529.57824900000014</v>
      </c>
      <c r="E32" s="805"/>
      <c r="F32" s="805">
        <v>492.54400000000021</v>
      </c>
      <c r="G32" s="805">
        <v>491.99203433633079</v>
      </c>
      <c r="H32" s="805"/>
      <c r="I32" s="806">
        <v>103.86690537708787</v>
      </c>
      <c r="J32" s="806">
        <v>108.784541175462</v>
      </c>
      <c r="K32" s="806"/>
      <c r="L32" s="806">
        <v>96.996813668534941</v>
      </c>
      <c r="M32" s="806">
        <v>100.36761731081683</v>
      </c>
      <c r="N32" s="795"/>
      <c r="O32" s="795"/>
      <c r="P32" s="191"/>
      <c r="Q32" s="191"/>
      <c r="R32" s="191"/>
      <c r="S32" s="191"/>
    </row>
    <row r="33" spans="1:19" ht="15" customHeight="1">
      <c r="A33" s="801"/>
      <c r="B33" s="666" t="s">
        <v>336</v>
      </c>
      <c r="C33" s="805">
        <v>380.24</v>
      </c>
      <c r="D33" s="805">
        <v>1144.9266150000003</v>
      </c>
      <c r="E33" s="805"/>
      <c r="F33" s="805">
        <v>383.36799999999994</v>
      </c>
      <c r="G33" s="805">
        <v>1087.5669827449701</v>
      </c>
      <c r="H33" s="805"/>
      <c r="I33" s="806">
        <v>87.218610796353829</v>
      </c>
      <c r="J33" s="806">
        <v>131.13437355953403</v>
      </c>
      <c r="K33" s="806"/>
      <c r="L33" s="806">
        <v>105.17727169222239</v>
      </c>
      <c r="M33" s="806">
        <v>139.78399593016368</v>
      </c>
      <c r="N33" s="795"/>
      <c r="O33" s="795"/>
      <c r="P33" s="191"/>
      <c r="Q33" s="191"/>
      <c r="R33" s="191"/>
      <c r="S33" s="191"/>
    </row>
    <row r="34" spans="1:19" ht="15" customHeight="1">
      <c r="A34" s="801"/>
      <c r="B34" s="666" t="s">
        <v>335</v>
      </c>
      <c r="C34" s="805">
        <v>255.23400000000004</v>
      </c>
      <c r="D34" s="805">
        <v>631.90514299999995</v>
      </c>
      <c r="E34" s="805"/>
      <c r="F34" s="805">
        <v>246.27700000000004</v>
      </c>
      <c r="G34" s="805">
        <v>519.40143333197682</v>
      </c>
      <c r="H34" s="805"/>
      <c r="I34" s="806">
        <v>114.99876095429047</v>
      </c>
      <c r="J34" s="806">
        <v>111.51949958348185</v>
      </c>
      <c r="K34" s="806"/>
      <c r="L34" s="806">
        <v>88.320393049902279</v>
      </c>
      <c r="M34" s="806">
        <v>78.408862985524038</v>
      </c>
      <c r="N34" s="795"/>
      <c r="O34" s="795"/>
      <c r="P34" s="191"/>
      <c r="Q34" s="191"/>
      <c r="R34" s="191"/>
      <c r="S34" s="191"/>
    </row>
    <row r="35" spans="1:19" ht="15" customHeight="1">
      <c r="A35" s="801"/>
      <c r="B35" s="666" t="s">
        <v>334</v>
      </c>
      <c r="C35" s="805"/>
      <c r="D35" s="805">
        <v>3492.1084459999993</v>
      </c>
      <c r="E35" s="805"/>
      <c r="F35" s="805"/>
      <c r="G35" s="805">
        <v>3323.4651460000018</v>
      </c>
      <c r="H35" s="805"/>
      <c r="I35" s="806"/>
      <c r="J35" s="806">
        <v>108.30412788342345</v>
      </c>
      <c r="K35" s="806"/>
      <c r="L35" s="806"/>
      <c r="M35" s="806">
        <v>87.312736307561948</v>
      </c>
      <c r="N35" s="795"/>
      <c r="O35" s="795"/>
      <c r="P35" s="191"/>
      <c r="Q35" s="191"/>
      <c r="R35" s="191"/>
      <c r="S35" s="191"/>
    </row>
    <row r="36" spans="1:19" ht="15" customHeight="1">
      <c r="A36" s="801"/>
      <c r="B36" s="666" t="s">
        <v>333</v>
      </c>
      <c r="C36" s="805"/>
      <c r="D36" s="805">
        <v>1714.6095979999996</v>
      </c>
      <c r="E36" s="805"/>
      <c r="F36" s="805"/>
      <c r="G36" s="805">
        <v>1482.1378920000011</v>
      </c>
      <c r="H36" s="805"/>
      <c r="I36" s="806"/>
      <c r="J36" s="806">
        <v>121.58002729265588</v>
      </c>
      <c r="K36" s="806"/>
      <c r="L36" s="806"/>
      <c r="M36" s="806">
        <v>97.973347360471806</v>
      </c>
      <c r="N36" s="795"/>
      <c r="O36" s="795"/>
      <c r="P36" s="191"/>
      <c r="Q36" s="191"/>
      <c r="R36" s="191"/>
      <c r="S36" s="191"/>
    </row>
    <row r="37" spans="1:19" ht="15" customHeight="1">
      <c r="A37" s="801"/>
      <c r="B37" s="666" t="s">
        <v>619</v>
      </c>
      <c r="C37" s="805"/>
      <c r="D37" s="805">
        <v>442.01473999999985</v>
      </c>
      <c r="E37" s="805"/>
      <c r="F37" s="805"/>
      <c r="G37" s="805">
        <v>391.21865700000012</v>
      </c>
      <c r="H37" s="805"/>
      <c r="I37" s="806"/>
      <c r="J37" s="806">
        <v>136.22843751035637</v>
      </c>
      <c r="K37" s="806"/>
      <c r="L37" s="806"/>
      <c r="M37" s="806">
        <v>103.17536909973064</v>
      </c>
      <c r="N37" s="795"/>
      <c r="O37" s="795"/>
      <c r="P37" s="191"/>
      <c r="Q37" s="191"/>
      <c r="R37" s="191"/>
      <c r="S37" s="191"/>
    </row>
    <row r="38" spans="1:19" ht="15" customHeight="1">
      <c r="A38" s="801"/>
      <c r="B38" s="666" t="s">
        <v>620</v>
      </c>
      <c r="C38" s="805">
        <v>874.69200000000001</v>
      </c>
      <c r="D38" s="805">
        <v>349.02853000000005</v>
      </c>
      <c r="E38" s="805"/>
      <c r="F38" s="805">
        <v>788.47099999999955</v>
      </c>
      <c r="G38" s="805">
        <v>308.54867500506475</v>
      </c>
      <c r="H38" s="805"/>
      <c r="I38" s="806">
        <v>58.507747815721991</v>
      </c>
      <c r="J38" s="806">
        <v>51.832951911117334</v>
      </c>
      <c r="K38" s="806"/>
      <c r="L38" s="806">
        <v>56.562129884626202</v>
      </c>
      <c r="M38" s="806">
        <v>44.313158702575016</v>
      </c>
      <c r="N38" s="795"/>
      <c r="O38" s="795"/>
      <c r="P38" s="191"/>
      <c r="Q38" s="191"/>
      <c r="R38" s="191"/>
      <c r="S38" s="191"/>
    </row>
    <row r="39" spans="1:19" ht="15" customHeight="1">
      <c r="A39" s="801"/>
      <c r="B39" s="666" t="s">
        <v>332</v>
      </c>
      <c r="C39" s="805">
        <v>2437.6270000000004</v>
      </c>
      <c r="D39" s="805">
        <v>2592.4601010000006</v>
      </c>
      <c r="E39" s="805"/>
      <c r="F39" s="805">
        <v>2900.7179999999985</v>
      </c>
      <c r="G39" s="805">
        <v>2499.9325486806688</v>
      </c>
      <c r="H39" s="805"/>
      <c r="I39" s="806">
        <v>92.44174956284445</v>
      </c>
      <c r="J39" s="806">
        <v>89.126767409494406</v>
      </c>
      <c r="K39" s="806"/>
      <c r="L39" s="806">
        <v>110.06270503590561</v>
      </c>
      <c r="M39" s="806">
        <v>87.276907425991496</v>
      </c>
      <c r="N39" s="795"/>
      <c r="O39" s="795"/>
      <c r="P39" s="191"/>
      <c r="Q39" s="191"/>
      <c r="R39" s="191"/>
      <c r="S39" s="191"/>
    </row>
    <row r="40" spans="1:19" ht="15" customHeight="1">
      <c r="A40" s="801"/>
      <c r="B40" s="666" t="s">
        <v>613</v>
      </c>
      <c r="C40" s="805"/>
      <c r="D40" s="805">
        <v>1484.6674469999998</v>
      </c>
      <c r="E40" s="805"/>
      <c r="F40" s="805"/>
      <c r="G40" s="805">
        <v>1408.5334909999999</v>
      </c>
      <c r="H40" s="805"/>
      <c r="I40" s="806"/>
      <c r="J40" s="806">
        <v>104.66303198936073</v>
      </c>
      <c r="K40" s="806"/>
      <c r="L40" s="806"/>
      <c r="M40" s="806">
        <v>104.35717629404036</v>
      </c>
      <c r="N40" s="795"/>
      <c r="O40" s="795"/>
      <c r="P40" s="191"/>
      <c r="Q40" s="191"/>
      <c r="R40" s="191"/>
      <c r="S40" s="191"/>
    </row>
    <row r="41" spans="1:19" ht="15" customHeight="1">
      <c r="A41" s="801"/>
      <c r="B41" s="666" t="s">
        <v>331</v>
      </c>
      <c r="C41" s="805">
        <v>475.52600000000007</v>
      </c>
      <c r="D41" s="805">
        <v>2226.2174329999998</v>
      </c>
      <c r="E41" s="805"/>
      <c r="F41" s="805">
        <v>471.06399999999985</v>
      </c>
      <c r="G41" s="805">
        <v>2036.181536563151</v>
      </c>
      <c r="H41" s="805"/>
      <c r="I41" s="806">
        <v>102.85824291820241</v>
      </c>
      <c r="J41" s="806">
        <v>106.4610252715176</v>
      </c>
      <c r="K41" s="806"/>
      <c r="L41" s="806">
        <v>110.80052499611897</v>
      </c>
      <c r="M41" s="806">
        <v>97.084057402742502</v>
      </c>
      <c r="N41" s="795"/>
      <c r="O41" s="795"/>
      <c r="P41" s="191"/>
      <c r="Q41" s="191"/>
      <c r="R41" s="191"/>
      <c r="S41" s="191"/>
    </row>
    <row r="42" spans="1:19" ht="15" customHeight="1">
      <c r="A42" s="801"/>
      <c r="B42" s="666" t="s">
        <v>642</v>
      </c>
      <c r="C42" s="805"/>
      <c r="D42" s="805">
        <v>541.40717199999995</v>
      </c>
      <c r="E42" s="805"/>
      <c r="F42" s="805"/>
      <c r="G42" s="805">
        <v>504.75846300000018</v>
      </c>
      <c r="H42" s="805"/>
      <c r="I42" s="806"/>
      <c r="J42" s="806">
        <v>119.68090434167544</v>
      </c>
      <c r="K42" s="806"/>
      <c r="L42" s="806"/>
      <c r="M42" s="806">
        <v>119.91273763202929</v>
      </c>
      <c r="N42" s="795"/>
      <c r="O42" s="795"/>
      <c r="P42" s="191"/>
      <c r="Q42" s="191"/>
      <c r="R42" s="191"/>
      <c r="S42" s="191"/>
    </row>
    <row r="43" spans="1:19" ht="15" customHeight="1">
      <c r="A43" s="801"/>
      <c r="B43" s="666" t="s">
        <v>643</v>
      </c>
      <c r="C43" s="805"/>
      <c r="D43" s="805">
        <v>20963.154867999998</v>
      </c>
      <c r="E43" s="805"/>
      <c r="F43" s="805"/>
      <c r="G43" s="805">
        <v>18105.226619000012</v>
      </c>
      <c r="H43" s="805"/>
      <c r="I43" s="806"/>
      <c r="J43" s="806">
        <v>103.78794146317753</v>
      </c>
      <c r="K43" s="806"/>
      <c r="L43" s="806"/>
      <c r="M43" s="806">
        <v>83.772983446014919</v>
      </c>
      <c r="N43" s="795"/>
      <c r="O43" s="795"/>
      <c r="P43" s="191"/>
      <c r="Q43" s="191"/>
      <c r="R43" s="191"/>
      <c r="S43" s="191"/>
    </row>
    <row r="44" spans="1:19" ht="15" customHeight="1">
      <c r="A44" s="801"/>
      <c r="B44" s="666" t="s">
        <v>644</v>
      </c>
      <c r="C44" s="805"/>
      <c r="D44" s="805">
        <v>487.94790999999987</v>
      </c>
      <c r="E44" s="805"/>
      <c r="F44" s="805"/>
      <c r="G44" s="805">
        <v>529.5548100000002</v>
      </c>
      <c r="H44" s="805"/>
      <c r="I44" s="806"/>
      <c r="J44" s="806">
        <v>148.67065274721523</v>
      </c>
      <c r="K44" s="806"/>
      <c r="L44" s="806"/>
      <c r="M44" s="806">
        <v>114.48236645023628</v>
      </c>
      <c r="N44" s="795"/>
      <c r="O44" s="795"/>
      <c r="P44" s="191"/>
      <c r="Q44" s="191"/>
      <c r="R44" s="191"/>
      <c r="S44" s="191"/>
    </row>
    <row r="45" spans="1:19" ht="15" customHeight="1">
      <c r="A45" s="801"/>
      <c r="B45" s="666" t="s">
        <v>707</v>
      </c>
      <c r="C45" s="805"/>
      <c r="D45" s="805">
        <v>5510.1569679999993</v>
      </c>
      <c r="E45" s="805"/>
      <c r="F45" s="805"/>
      <c r="G45" s="805">
        <v>5425.7742270000026</v>
      </c>
      <c r="H45" s="805"/>
      <c r="I45" s="806"/>
      <c r="J45" s="806">
        <v>95.164995641990487</v>
      </c>
      <c r="K45" s="806"/>
      <c r="L45" s="806"/>
      <c r="M45" s="806">
        <v>81.913740287250249</v>
      </c>
      <c r="N45" s="795"/>
      <c r="O45" s="795"/>
      <c r="P45" s="191"/>
      <c r="Q45" s="191"/>
      <c r="R45" s="191"/>
      <c r="S45" s="191"/>
    </row>
    <row r="46" spans="1:19" s="184" customFormat="1" ht="15" customHeight="1">
      <c r="A46" s="801"/>
      <c r="B46" s="666" t="s">
        <v>296</v>
      </c>
      <c r="C46" s="805"/>
      <c r="D46" s="805">
        <v>701.29059799999993</v>
      </c>
      <c r="E46" s="805"/>
      <c r="F46" s="805"/>
      <c r="G46" s="805">
        <v>668.77139599999998</v>
      </c>
      <c r="H46" s="805"/>
      <c r="I46" s="806"/>
      <c r="J46" s="806">
        <v>128.24470315667568</v>
      </c>
      <c r="K46" s="806"/>
      <c r="L46" s="806"/>
      <c r="M46" s="806">
        <v>99.093090525279464</v>
      </c>
      <c r="N46" s="795"/>
      <c r="O46" s="795"/>
    </row>
    <row r="47" spans="1:19" ht="15" customHeight="1">
      <c r="A47" s="801"/>
      <c r="B47" s="666" t="s">
        <v>645</v>
      </c>
      <c r="C47" s="805"/>
      <c r="D47" s="805">
        <v>11998.225788</v>
      </c>
      <c r="E47" s="805"/>
      <c r="F47" s="805"/>
      <c r="G47" s="805">
        <v>10928.456121000007</v>
      </c>
      <c r="H47" s="805"/>
      <c r="I47" s="806"/>
      <c r="J47" s="806">
        <v>101.08891475740565</v>
      </c>
      <c r="K47" s="806"/>
      <c r="L47" s="806"/>
      <c r="M47" s="806">
        <v>95.177795856420715</v>
      </c>
      <c r="N47" s="795"/>
      <c r="O47" s="795"/>
    </row>
    <row r="48" spans="1:19" ht="15" customHeight="1">
      <c r="A48" s="801"/>
      <c r="B48" s="666" t="s">
        <v>295</v>
      </c>
      <c r="C48" s="805"/>
      <c r="D48" s="805">
        <v>618.44164299999989</v>
      </c>
      <c r="E48" s="805"/>
      <c r="F48" s="805"/>
      <c r="G48" s="805">
        <v>619.68145600000014</v>
      </c>
      <c r="H48" s="805"/>
      <c r="I48" s="806"/>
      <c r="J48" s="806">
        <v>97.115006830082592</v>
      </c>
      <c r="K48" s="806"/>
      <c r="L48" s="806"/>
      <c r="M48" s="806">
        <v>99.893565274745413</v>
      </c>
      <c r="N48" s="807"/>
      <c r="O48" s="795"/>
    </row>
    <row r="49" spans="1:15" ht="15" customHeight="1">
      <c r="A49" s="801"/>
      <c r="B49" s="666" t="s">
        <v>104</v>
      </c>
      <c r="C49" s="805"/>
      <c r="D49" s="805">
        <v>2566.9711400000006</v>
      </c>
      <c r="E49" s="805"/>
      <c r="F49" s="805"/>
      <c r="G49" s="805">
        <v>2900.012861750869</v>
      </c>
      <c r="H49" s="805"/>
      <c r="I49" s="806"/>
      <c r="J49" s="806">
        <v>143.00150867730741</v>
      </c>
      <c r="K49" s="806"/>
      <c r="L49" s="806"/>
      <c r="M49" s="806">
        <v>125.5055924602913</v>
      </c>
      <c r="N49" s="795"/>
      <c r="O49" s="795"/>
    </row>
    <row r="50" spans="1:15" ht="13.95" customHeight="1">
      <c r="A50" s="801"/>
      <c r="B50" s="666" t="s">
        <v>747</v>
      </c>
      <c r="C50" s="805">
        <v>50765</v>
      </c>
      <c r="D50" s="805">
        <v>1041.6791539999997</v>
      </c>
      <c r="E50" s="805"/>
      <c r="F50" s="805">
        <v>62094</v>
      </c>
      <c r="G50" s="805">
        <v>1255.9386217508709</v>
      </c>
      <c r="H50" s="805"/>
      <c r="I50" s="806">
        <v>153.23432642096049</v>
      </c>
      <c r="J50" s="806">
        <v>148.26480575832915</v>
      </c>
      <c r="K50" s="806"/>
      <c r="L50" s="806">
        <v>135.97127028269867</v>
      </c>
      <c r="M50" s="806">
        <v>113.05893465265359</v>
      </c>
      <c r="N50" s="795"/>
      <c r="O50" s="795"/>
    </row>
    <row r="51" spans="1:15" ht="12.6" customHeight="1">
      <c r="A51" s="795"/>
      <c r="B51" s="808" t="s">
        <v>748</v>
      </c>
      <c r="C51" s="795"/>
      <c r="D51" s="795"/>
      <c r="E51" s="795"/>
      <c r="F51" s="795"/>
      <c r="G51" s="795"/>
      <c r="H51" s="795"/>
      <c r="I51" s="795"/>
      <c r="J51" s="795"/>
      <c r="K51" s="795"/>
      <c r="L51" s="795"/>
      <c r="M51" s="795"/>
      <c r="N51" s="795"/>
      <c r="O51" s="795"/>
    </row>
    <row r="52" spans="1:15" ht="16.5" customHeight="1">
      <c r="A52" s="795"/>
      <c r="B52" s="795"/>
      <c r="C52" s="795"/>
      <c r="D52" s="795"/>
      <c r="E52" s="795"/>
      <c r="F52" s="795"/>
      <c r="G52" s="807"/>
      <c r="H52" s="795"/>
      <c r="I52" s="795"/>
      <c r="J52" s="795"/>
      <c r="K52" s="795"/>
      <c r="L52" s="795"/>
      <c r="M52" s="795"/>
      <c r="N52" s="795"/>
      <c r="O52" s="795"/>
    </row>
    <row r="53" spans="1:15" ht="16.5" customHeight="1">
      <c r="A53" s="795"/>
      <c r="B53" s="795"/>
      <c r="C53" s="795"/>
      <c r="D53" s="795"/>
      <c r="E53" s="795"/>
      <c r="F53" s="795"/>
      <c r="G53" s="795"/>
      <c r="H53" s="795"/>
      <c r="I53" s="795"/>
      <c r="J53" s="795"/>
      <c r="K53" s="795"/>
      <c r="L53" s="795"/>
      <c r="M53" s="795"/>
      <c r="N53" s="795"/>
      <c r="O53" s="795"/>
    </row>
    <row r="54" spans="1:15" ht="16.5" customHeight="1">
      <c r="A54" s="795"/>
      <c r="B54" s="795"/>
      <c r="C54" s="795"/>
      <c r="D54" s="795"/>
      <c r="E54" s="795"/>
      <c r="F54" s="795"/>
      <c r="G54" s="795"/>
      <c r="H54" s="795"/>
      <c r="I54" s="795"/>
      <c r="J54" s="795"/>
      <c r="K54" s="795"/>
      <c r="L54" s="795"/>
      <c r="M54" s="795"/>
      <c r="N54" s="795"/>
      <c r="O54" s="795"/>
    </row>
    <row r="55" spans="1:15" ht="16.5" customHeight="1">
      <c r="A55" s="795"/>
      <c r="B55" s="795"/>
      <c r="C55" s="795"/>
      <c r="D55" s="795"/>
      <c r="E55" s="795"/>
      <c r="F55" s="795"/>
      <c r="G55" s="795"/>
      <c r="H55" s="795"/>
      <c r="I55" s="795"/>
      <c r="J55" s="795"/>
      <c r="K55" s="795"/>
      <c r="L55" s="795"/>
      <c r="M55" s="795"/>
      <c r="N55" s="795"/>
      <c r="O55" s="795"/>
    </row>
    <row r="56" spans="1:15" ht="16.5" customHeight="1">
      <c r="A56" s="795"/>
      <c r="B56" s="795"/>
      <c r="C56" s="795"/>
      <c r="D56" s="795"/>
      <c r="E56" s="795"/>
      <c r="F56" s="795"/>
      <c r="G56" s="795"/>
      <c r="H56" s="795"/>
      <c r="I56" s="795"/>
      <c r="J56" s="795"/>
      <c r="K56" s="795"/>
      <c r="L56" s="795"/>
      <c r="M56" s="795"/>
      <c r="N56" s="795"/>
      <c r="O56" s="795"/>
    </row>
    <row r="57" spans="1:15" ht="16.5" customHeight="1">
      <c r="A57" s="795"/>
      <c r="B57" s="795"/>
      <c r="C57" s="795"/>
      <c r="D57" s="795"/>
      <c r="E57" s="795"/>
      <c r="F57" s="795"/>
      <c r="G57" s="795"/>
      <c r="H57" s="795"/>
      <c r="I57" s="795"/>
      <c r="J57" s="795"/>
      <c r="K57" s="795"/>
      <c r="L57" s="795"/>
      <c r="M57" s="795"/>
      <c r="N57" s="795"/>
      <c r="O57" s="795"/>
    </row>
    <row r="58" spans="1:15" ht="16.5" customHeight="1">
      <c r="A58" s="795"/>
      <c r="B58" s="795"/>
      <c r="C58" s="795"/>
      <c r="D58" s="795"/>
      <c r="E58" s="795"/>
      <c r="F58" s="795"/>
      <c r="G58" s="795"/>
      <c r="H58" s="795"/>
      <c r="I58" s="795"/>
      <c r="J58" s="795"/>
      <c r="K58" s="795"/>
      <c r="L58" s="795"/>
      <c r="M58" s="795"/>
      <c r="N58" s="795"/>
      <c r="O58" s="795"/>
    </row>
    <row r="59" spans="1:15" ht="16.5" customHeight="1">
      <c r="A59" s="795"/>
      <c r="B59" s="795"/>
      <c r="C59" s="795"/>
      <c r="D59" s="795"/>
      <c r="E59" s="795"/>
      <c r="F59" s="795"/>
      <c r="G59" s="795"/>
      <c r="H59" s="795"/>
      <c r="I59" s="795"/>
      <c r="J59" s="795"/>
      <c r="K59" s="795"/>
      <c r="L59" s="795"/>
      <c r="M59" s="795"/>
      <c r="N59" s="795"/>
      <c r="O59" s="795"/>
    </row>
    <row r="60" spans="1:15" ht="16.5" customHeight="1">
      <c r="A60" s="795"/>
      <c r="B60" s="795"/>
      <c r="C60" s="795"/>
      <c r="D60" s="795"/>
      <c r="E60" s="795"/>
      <c r="F60" s="795"/>
      <c r="G60" s="795"/>
      <c r="H60" s="795"/>
      <c r="I60" s="795"/>
      <c r="J60" s="795"/>
      <c r="K60" s="795"/>
      <c r="L60" s="795"/>
      <c r="M60" s="795"/>
      <c r="N60" s="795"/>
      <c r="O60" s="795"/>
    </row>
    <row r="61" spans="1:15" ht="16.5" customHeight="1">
      <c r="A61" s="795"/>
      <c r="B61" s="795"/>
      <c r="C61" s="795"/>
      <c r="D61" s="795"/>
      <c r="E61" s="795"/>
      <c r="F61" s="795"/>
      <c r="G61" s="795"/>
      <c r="H61" s="795"/>
      <c r="I61" s="795"/>
      <c r="J61" s="795"/>
      <c r="K61" s="795"/>
      <c r="L61" s="795"/>
      <c r="M61" s="795"/>
      <c r="N61" s="795"/>
      <c r="O61" s="795"/>
    </row>
    <row r="62" spans="1:15" ht="16.5" customHeight="1">
      <c r="A62" s="795"/>
      <c r="B62" s="795"/>
      <c r="C62" s="795"/>
      <c r="D62" s="795"/>
      <c r="E62" s="795"/>
      <c r="F62" s="795"/>
      <c r="G62" s="795"/>
      <c r="H62" s="795"/>
      <c r="I62" s="795"/>
      <c r="J62" s="795"/>
      <c r="K62" s="795"/>
      <c r="L62" s="795"/>
      <c r="M62" s="795"/>
      <c r="N62" s="795"/>
      <c r="O62" s="795"/>
    </row>
    <row r="63" spans="1:15" ht="16.5" customHeight="1">
      <c r="A63" s="795"/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</row>
    <row r="64" spans="1:15" ht="16.5" customHeight="1">
      <c r="A64" s="795"/>
      <c r="B64" s="795"/>
      <c r="C64" s="795"/>
      <c r="D64" s="795"/>
      <c r="E64" s="795"/>
      <c r="F64" s="795"/>
      <c r="G64" s="795"/>
      <c r="H64" s="795"/>
      <c r="I64" s="795"/>
      <c r="J64" s="795"/>
      <c r="K64" s="795"/>
      <c r="L64" s="795"/>
      <c r="M64" s="795"/>
      <c r="N64" s="795"/>
      <c r="O64" s="795"/>
    </row>
    <row r="65" spans="1:15" ht="16.5" customHeight="1">
      <c r="A65" s="795"/>
      <c r="B65" s="795"/>
      <c r="C65" s="795"/>
      <c r="D65" s="795"/>
      <c r="E65" s="795"/>
      <c r="F65" s="795"/>
      <c r="G65" s="795"/>
      <c r="H65" s="795"/>
      <c r="I65" s="795"/>
      <c r="J65" s="795"/>
      <c r="K65" s="795"/>
      <c r="L65" s="795"/>
      <c r="M65" s="795"/>
      <c r="N65" s="795"/>
      <c r="O65" s="795"/>
    </row>
    <row r="66" spans="1:15" ht="16.5" customHeight="1">
      <c r="A66" s="795"/>
      <c r="B66" s="795"/>
      <c r="C66" s="795"/>
      <c r="D66" s="795"/>
      <c r="E66" s="795"/>
      <c r="F66" s="795"/>
      <c r="G66" s="795"/>
      <c r="H66" s="795"/>
      <c r="I66" s="795"/>
      <c r="J66" s="795"/>
      <c r="K66" s="795"/>
      <c r="L66" s="795"/>
      <c r="M66" s="795"/>
      <c r="N66" s="795"/>
      <c r="O66" s="795"/>
    </row>
    <row r="67" spans="1:15" ht="16.5" customHeight="1">
      <c r="A67" s="795"/>
      <c r="B67" s="795"/>
      <c r="C67" s="795"/>
      <c r="D67" s="795"/>
      <c r="E67" s="795"/>
      <c r="F67" s="795"/>
      <c r="G67" s="795"/>
      <c r="H67" s="795"/>
      <c r="I67" s="795"/>
      <c r="J67" s="795"/>
      <c r="K67" s="795"/>
      <c r="L67" s="795"/>
      <c r="M67" s="795"/>
      <c r="N67" s="795"/>
      <c r="O67" s="795"/>
    </row>
    <row r="68" spans="1:15" ht="16.5" customHeight="1">
      <c r="A68" s="795"/>
      <c r="B68" s="795"/>
      <c r="C68" s="795"/>
      <c r="D68" s="795"/>
      <c r="E68" s="795"/>
      <c r="F68" s="795"/>
      <c r="G68" s="795"/>
      <c r="H68" s="795"/>
      <c r="I68" s="795"/>
      <c r="J68" s="795"/>
      <c r="K68" s="795"/>
      <c r="L68" s="795"/>
      <c r="M68" s="795"/>
      <c r="N68" s="795"/>
      <c r="O68" s="795"/>
    </row>
    <row r="69" spans="1:15" ht="16.5" customHeight="1">
      <c r="A69" s="795"/>
      <c r="B69" s="795"/>
      <c r="C69" s="795"/>
      <c r="D69" s="795"/>
      <c r="E69" s="795"/>
      <c r="F69" s="795"/>
      <c r="G69" s="795"/>
      <c r="H69" s="795"/>
      <c r="I69" s="795"/>
      <c r="J69" s="795"/>
      <c r="K69" s="795"/>
      <c r="L69" s="795"/>
      <c r="M69" s="795"/>
      <c r="N69" s="795"/>
      <c r="O69" s="795"/>
    </row>
    <row r="70" spans="1:15" ht="16.5" customHeight="1">
      <c r="A70" s="795"/>
      <c r="B70" s="795"/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795"/>
    </row>
    <row r="71" spans="1:15" ht="16.5" customHeight="1">
      <c r="A71" s="795"/>
      <c r="B71" s="795"/>
      <c r="C71" s="795"/>
      <c r="D71" s="795"/>
      <c r="E71" s="795"/>
      <c r="F71" s="795"/>
      <c r="G71" s="795"/>
      <c r="H71" s="795"/>
      <c r="I71" s="795"/>
      <c r="J71" s="795"/>
      <c r="K71" s="795"/>
      <c r="L71" s="795"/>
      <c r="M71" s="795"/>
      <c r="N71" s="795"/>
      <c r="O71" s="795"/>
    </row>
    <row r="72" spans="1:15" ht="16.5" customHeight="1">
      <c r="A72" s="795"/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  <c r="N72" s="795"/>
      <c r="O72" s="795"/>
    </row>
    <row r="73" spans="1:15" ht="16.5" customHeight="1">
      <c r="A73" s="795"/>
      <c r="B73" s="795"/>
      <c r="C73" s="795"/>
      <c r="D73" s="795"/>
      <c r="E73" s="795"/>
      <c r="F73" s="795"/>
      <c r="G73" s="795"/>
      <c r="H73" s="795"/>
      <c r="I73" s="795"/>
      <c r="J73" s="795"/>
      <c r="K73" s="795"/>
      <c r="L73" s="795"/>
      <c r="M73" s="795"/>
      <c r="N73" s="795"/>
      <c r="O73" s="795"/>
    </row>
    <row r="74" spans="1:15" ht="16.5" customHeight="1">
      <c r="A74" s="795"/>
      <c r="B74" s="795"/>
      <c r="C74" s="795"/>
      <c r="D74" s="795"/>
      <c r="E74" s="795"/>
      <c r="F74" s="795"/>
      <c r="G74" s="795"/>
      <c r="H74" s="795"/>
      <c r="I74" s="795"/>
      <c r="J74" s="795"/>
      <c r="K74" s="795"/>
      <c r="L74" s="795"/>
      <c r="M74" s="795"/>
      <c r="N74" s="795"/>
      <c r="O74" s="795"/>
    </row>
    <row r="75" spans="1:15" ht="16.5" customHeight="1">
      <c r="A75" s="795"/>
      <c r="B75" s="795"/>
      <c r="C75" s="795"/>
      <c r="D75" s="795"/>
      <c r="E75" s="795"/>
      <c r="F75" s="795"/>
      <c r="G75" s="795"/>
      <c r="H75" s="795"/>
      <c r="I75" s="795"/>
      <c r="J75" s="795"/>
      <c r="K75" s="795"/>
      <c r="L75" s="795"/>
      <c r="M75" s="795"/>
      <c r="N75" s="795"/>
      <c r="O75" s="795"/>
    </row>
    <row r="76" spans="1:15" ht="16.5" customHeight="1">
      <c r="A76" s="795"/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795"/>
    </row>
    <row r="77" spans="1:15" ht="16.5" customHeight="1">
      <c r="A77" s="795"/>
      <c r="B77" s="795"/>
      <c r="C77" s="795"/>
      <c r="D77" s="795"/>
      <c r="E77" s="795"/>
      <c r="F77" s="795"/>
      <c r="G77" s="795"/>
      <c r="H77" s="795"/>
      <c r="I77" s="795"/>
      <c r="J77" s="795"/>
      <c r="K77" s="795"/>
      <c r="L77" s="795"/>
      <c r="M77" s="795"/>
      <c r="N77" s="795"/>
      <c r="O77" s="795"/>
    </row>
    <row r="78" spans="1:15" ht="16.5" customHeight="1">
      <c r="A78" s="795"/>
      <c r="B78" s="795"/>
      <c r="C78" s="795"/>
      <c r="D78" s="795"/>
      <c r="E78" s="795"/>
      <c r="F78" s="795"/>
      <c r="G78" s="795"/>
      <c r="H78" s="795"/>
      <c r="I78" s="795"/>
      <c r="J78" s="795"/>
      <c r="K78" s="795"/>
      <c r="L78" s="795"/>
      <c r="M78" s="795"/>
      <c r="N78" s="795"/>
      <c r="O78" s="795"/>
    </row>
    <row r="79" spans="1:15" ht="16.5" customHeight="1">
      <c r="A79" s="795"/>
      <c r="B79" s="795"/>
      <c r="C79" s="795"/>
      <c r="D79" s="795"/>
      <c r="E79" s="795"/>
      <c r="F79" s="795"/>
      <c r="G79" s="795"/>
      <c r="H79" s="795"/>
      <c r="I79" s="795"/>
      <c r="J79" s="795"/>
      <c r="K79" s="795"/>
      <c r="L79" s="795"/>
      <c r="M79" s="795"/>
      <c r="N79" s="795"/>
      <c r="O79" s="795"/>
    </row>
    <row r="80" spans="1:15" ht="16.5" customHeight="1">
      <c r="A80" s="795"/>
      <c r="B80" s="795"/>
      <c r="C80" s="795"/>
      <c r="D80" s="795"/>
      <c r="E80" s="795"/>
      <c r="F80" s="795"/>
      <c r="G80" s="795"/>
      <c r="H80" s="795"/>
      <c r="I80" s="795"/>
      <c r="J80" s="795"/>
      <c r="K80" s="795"/>
      <c r="L80" s="795"/>
      <c r="M80" s="795"/>
      <c r="N80" s="795"/>
      <c r="O80" s="795"/>
    </row>
    <row r="81" spans="1:15" ht="16.5" customHeight="1">
      <c r="A81" s="795"/>
      <c r="B81" s="795"/>
      <c r="C81" s="795"/>
      <c r="D81" s="795"/>
      <c r="E81" s="795"/>
      <c r="F81" s="795"/>
      <c r="G81" s="795"/>
      <c r="H81" s="795"/>
      <c r="I81" s="795"/>
      <c r="J81" s="795"/>
      <c r="K81" s="795"/>
      <c r="L81" s="795"/>
      <c r="M81" s="795"/>
      <c r="N81" s="795"/>
      <c r="O81" s="795"/>
    </row>
    <row r="82" spans="1:15" ht="16.5" customHeight="1">
      <c r="A82" s="795"/>
      <c r="B82" s="795"/>
      <c r="C82" s="795"/>
      <c r="D82" s="795"/>
      <c r="E82" s="795"/>
      <c r="F82" s="795"/>
      <c r="G82" s="795"/>
      <c r="H82" s="795"/>
      <c r="I82" s="795"/>
      <c r="J82" s="795"/>
      <c r="K82" s="795"/>
      <c r="L82" s="795"/>
      <c r="M82" s="795"/>
      <c r="N82" s="795"/>
      <c r="O82" s="795"/>
    </row>
    <row r="83" spans="1:15" ht="16.5" customHeight="1">
      <c r="A83" s="795"/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N83" s="795"/>
      <c r="O83" s="795"/>
    </row>
    <row r="84" spans="1:15" ht="16.5" customHeight="1">
      <c r="A84" s="795"/>
      <c r="B84" s="795"/>
      <c r="C84" s="795"/>
      <c r="D84" s="795"/>
      <c r="E84" s="795"/>
      <c r="F84" s="795"/>
      <c r="G84" s="795"/>
      <c r="H84" s="795"/>
      <c r="I84" s="795"/>
      <c r="J84" s="795"/>
      <c r="K84" s="795"/>
      <c r="L84" s="795"/>
      <c r="M84" s="795"/>
      <c r="N84" s="795"/>
      <c r="O84" s="795"/>
    </row>
    <row r="85" spans="1:15" ht="16.5" customHeight="1">
      <c r="A85" s="795"/>
      <c r="B85" s="795"/>
      <c r="C85" s="795"/>
      <c r="D85" s="795"/>
      <c r="E85" s="795"/>
      <c r="F85" s="795"/>
      <c r="G85" s="795"/>
      <c r="H85" s="795"/>
      <c r="I85" s="795"/>
      <c r="J85" s="795"/>
      <c r="K85" s="795"/>
      <c r="L85" s="795"/>
      <c r="M85" s="795"/>
      <c r="N85" s="795"/>
      <c r="O85" s="795"/>
    </row>
    <row r="86" spans="1:15" ht="16.5" customHeight="1">
      <c r="A86" s="795"/>
      <c r="B86" s="795"/>
      <c r="C86" s="795"/>
      <c r="D86" s="795"/>
      <c r="E86" s="795"/>
      <c r="F86" s="795"/>
      <c r="G86" s="795"/>
      <c r="H86" s="795"/>
      <c r="I86" s="795"/>
      <c r="J86" s="795"/>
      <c r="K86" s="795"/>
      <c r="L86" s="795"/>
      <c r="M86" s="795"/>
      <c r="N86" s="795"/>
      <c r="O86" s="795"/>
    </row>
    <row r="87" spans="1:15" ht="16.5" customHeight="1">
      <c r="A87" s="795"/>
      <c r="B87" s="795"/>
      <c r="C87" s="795"/>
      <c r="D87" s="795"/>
      <c r="E87" s="795"/>
      <c r="F87" s="795"/>
      <c r="G87" s="795"/>
      <c r="H87" s="795"/>
      <c r="I87" s="795"/>
      <c r="J87" s="795"/>
      <c r="K87" s="795"/>
      <c r="L87" s="795"/>
      <c r="M87" s="795"/>
      <c r="N87" s="795"/>
      <c r="O87" s="795"/>
    </row>
    <row r="88" spans="1:15" ht="16.5" customHeight="1">
      <c r="A88" s="795"/>
      <c r="B88" s="795"/>
      <c r="C88" s="795"/>
      <c r="D88" s="795"/>
      <c r="E88" s="795"/>
      <c r="F88" s="795"/>
      <c r="G88" s="795"/>
      <c r="H88" s="795"/>
      <c r="I88" s="795"/>
      <c r="J88" s="795"/>
      <c r="K88" s="795"/>
      <c r="L88" s="795"/>
      <c r="M88" s="795"/>
      <c r="N88" s="795"/>
      <c r="O88" s="795"/>
    </row>
    <row r="89" spans="1:15" ht="16.5" customHeight="1">
      <c r="A89" s="795"/>
      <c r="B89" s="795"/>
      <c r="C89" s="795"/>
      <c r="D89" s="795"/>
      <c r="E89" s="795"/>
      <c r="F89" s="795"/>
      <c r="G89" s="795"/>
      <c r="H89" s="795"/>
      <c r="I89" s="795"/>
      <c r="J89" s="795"/>
      <c r="K89" s="795"/>
      <c r="L89" s="795"/>
      <c r="M89" s="795"/>
      <c r="N89" s="795"/>
      <c r="O89" s="795"/>
    </row>
    <row r="90" spans="1:15" ht="16.5" customHeight="1">
      <c r="A90" s="795"/>
      <c r="B90" s="795"/>
      <c r="C90" s="795"/>
      <c r="D90" s="795"/>
      <c r="E90" s="795"/>
      <c r="F90" s="795"/>
      <c r="G90" s="795"/>
      <c r="H90" s="795"/>
      <c r="I90" s="795"/>
      <c r="J90" s="795"/>
      <c r="K90" s="795"/>
      <c r="L90" s="795"/>
      <c r="M90" s="795"/>
      <c r="N90" s="795"/>
      <c r="O90" s="795"/>
    </row>
    <row r="91" spans="1:15" ht="16.5" customHeight="1">
      <c r="A91" s="795"/>
      <c r="B91" s="795"/>
      <c r="C91" s="795"/>
      <c r="D91" s="795"/>
      <c r="E91" s="795"/>
      <c r="F91" s="795"/>
      <c r="G91" s="795"/>
      <c r="H91" s="795"/>
      <c r="I91" s="795"/>
      <c r="J91" s="795"/>
      <c r="K91" s="795"/>
      <c r="L91" s="795"/>
      <c r="M91" s="795"/>
      <c r="N91" s="795"/>
      <c r="O91" s="795"/>
    </row>
    <row r="92" spans="1:15" ht="16.5" customHeight="1">
      <c r="A92" s="795"/>
      <c r="B92" s="795"/>
      <c r="C92" s="795"/>
      <c r="D92" s="795"/>
      <c r="E92" s="795"/>
      <c r="F92" s="795"/>
      <c r="G92" s="795"/>
      <c r="H92" s="795"/>
      <c r="I92" s="795"/>
      <c r="J92" s="795"/>
      <c r="K92" s="795"/>
      <c r="L92" s="795"/>
      <c r="M92" s="795"/>
      <c r="N92" s="795"/>
      <c r="O92" s="795"/>
    </row>
    <row r="93" spans="1:15" ht="16.5" customHeight="1">
      <c r="A93" s="795"/>
      <c r="B93" s="795"/>
      <c r="C93" s="795"/>
      <c r="D93" s="795"/>
      <c r="E93" s="795"/>
      <c r="F93" s="795"/>
      <c r="G93" s="795"/>
      <c r="H93" s="795"/>
      <c r="I93" s="795"/>
      <c r="J93" s="795"/>
      <c r="K93" s="795"/>
      <c r="L93" s="795"/>
      <c r="M93" s="795"/>
      <c r="N93" s="795"/>
      <c r="O93" s="795"/>
    </row>
    <row r="94" spans="1:15" ht="16.5" customHeight="1">
      <c r="A94" s="795"/>
      <c r="B94" s="795"/>
      <c r="C94" s="795"/>
      <c r="D94" s="795"/>
      <c r="E94" s="795"/>
      <c r="F94" s="795"/>
      <c r="G94" s="795"/>
      <c r="H94" s="795"/>
      <c r="I94" s="795"/>
      <c r="J94" s="795"/>
      <c r="K94" s="795"/>
      <c r="L94" s="795"/>
      <c r="M94" s="795"/>
      <c r="N94" s="795"/>
      <c r="O94" s="795"/>
    </row>
    <row r="95" spans="1:15" ht="16.5" customHeight="1">
      <c r="A95" s="795"/>
      <c r="B95" s="795"/>
      <c r="C95" s="795"/>
      <c r="D95" s="795"/>
      <c r="E95" s="795"/>
      <c r="F95" s="795"/>
      <c r="G95" s="795"/>
      <c r="H95" s="795"/>
      <c r="I95" s="795"/>
      <c r="J95" s="795"/>
      <c r="K95" s="795"/>
      <c r="L95" s="795"/>
      <c r="M95" s="795"/>
      <c r="N95" s="795"/>
      <c r="O95" s="795"/>
    </row>
    <row r="96" spans="1:15" ht="16.5" customHeight="1">
      <c r="A96" s="795"/>
      <c r="B96" s="795"/>
      <c r="C96" s="795"/>
      <c r="D96" s="795"/>
      <c r="E96" s="795"/>
      <c r="F96" s="795"/>
      <c r="G96" s="795"/>
      <c r="H96" s="795"/>
      <c r="I96" s="795"/>
      <c r="J96" s="795"/>
      <c r="K96" s="795"/>
      <c r="L96" s="795"/>
      <c r="M96" s="795"/>
      <c r="N96" s="795"/>
      <c r="O96" s="795"/>
    </row>
    <row r="97" spans="1:15" ht="16.5" customHeight="1">
      <c r="A97" s="795"/>
      <c r="B97" s="795"/>
      <c r="C97" s="795"/>
      <c r="D97" s="795"/>
      <c r="E97" s="795"/>
      <c r="F97" s="795"/>
      <c r="G97" s="795"/>
      <c r="H97" s="795"/>
      <c r="I97" s="795"/>
      <c r="J97" s="795"/>
      <c r="K97" s="795"/>
      <c r="L97" s="795"/>
      <c r="M97" s="795"/>
      <c r="N97" s="795"/>
      <c r="O97" s="795"/>
    </row>
    <row r="98" spans="1:15" ht="16.5" customHeight="1">
      <c r="A98" s="795"/>
      <c r="B98" s="795"/>
      <c r="C98" s="795"/>
      <c r="D98" s="795"/>
      <c r="E98" s="795"/>
      <c r="F98" s="795"/>
      <c r="G98" s="795"/>
      <c r="H98" s="795"/>
      <c r="I98" s="795"/>
      <c r="J98" s="795"/>
      <c r="K98" s="795"/>
      <c r="L98" s="795"/>
      <c r="M98" s="795"/>
      <c r="N98" s="795"/>
      <c r="O98" s="795"/>
    </row>
    <row r="99" spans="1:15" ht="16.5" customHeight="1">
      <c r="A99" s="795"/>
      <c r="B99" s="795"/>
      <c r="C99" s="795"/>
      <c r="D99" s="795"/>
      <c r="E99" s="795"/>
      <c r="F99" s="795"/>
      <c r="G99" s="795"/>
      <c r="H99" s="795"/>
      <c r="I99" s="795"/>
      <c r="J99" s="795"/>
      <c r="K99" s="795"/>
      <c r="L99" s="795"/>
      <c r="M99" s="795"/>
      <c r="N99" s="795"/>
      <c r="O99" s="795"/>
    </row>
    <row r="100" spans="1:15" ht="16.5" customHeight="1">
      <c r="A100" s="795"/>
      <c r="B100" s="795"/>
      <c r="C100" s="795"/>
      <c r="D100" s="795"/>
      <c r="E100" s="795"/>
      <c r="F100" s="795"/>
      <c r="G100" s="795"/>
      <c r="H100" s="795"/>
      <c r="I100" s="795"/>
      <c r="J100" s="795"/>
      <c r="K100" s="795"/>
      <c r="L100" s="795"/>
      <c r="M100" s="795"/>
      <c r="N100" s="795"/>
      <c r="O100" s="795"/>
    </row>
    <row r="101" spans="1:15" ht="16.5" customHeight="1">
      <c r="A101" s="795"/>
      <c r="B101" s="795"/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</row>
    <row r="102" spans="1:15" ht="16.5" customHeight="1">
      <c r="A102" s="795"/>
      <c r="B102" s="795"/>
      <c r="C102" s="795"/>
      <c r="D102" s="795"/>
      <c r="E102" s="795"/>
      <c r="F102" s="795"/>
      <c r="G102" s="795"/>
      <c r="H102" s="795"/>
      <c r="I102" s="795"/>
      <c r="J102" s="795"/>
      <c r="K102" s="795"/>
      <c r="L102" s="795"/>
      <c r="M102" s="795"/>
      <c r="N102" s="795"/>
      <c r="O102" s="795"/>
    </row>
    <row r="103" spans="1:15" ht="16.5" customHeight="1">
      <c r="A103" s="795"/>
      <c r="B103" s="795"/>
      <c r="C103" s="795"/>
      <c r="D103" s="795"/>
      <c r="E103" s="795"/>
      <c r="F103" s="795"/>
      <c r="G103" s="795"/>
      <c r="H103" s="795"/>
      <c r="I103" s="795"/>
      <c r="J103" s="795"/>
      <c r="K103" s="795"/>
      <c r="L103" s="795"/>
      <c r="M103" s="795"/>
      <c r="N103" s="795"/>
      <c r="O103" s="795"/>
    </row>
    <row r="104" spans="1:15" ht="16.5" customHeight="1">
      <c r="A104" s="795"/>
      <c r="B104" s="795"/>
      <c r="C104" s="795"/>
      <c r="D104" s="795"/>
      <c r="E104" s="795"/>
      <c r="F104" s="795"/>
      <c r="G104" s="795"/>
      <c r="H104" s="795"/>
      <c r="I104" s="795"/>
      <c r="J104" s="795"/>
      <c r="K104" s="795"/>
      <c r="L104" s="795"/>
      <c r="M104" s="795"/>
      <c r="N104" s="795"/>
      <c r="O104" s="795"/>
    </row>
    <row r="105" spans="1:15" ht="16.5" customHeight="1">
      <c r="A105" s="795"/>
      <c r="B105" s="795"/>
      <c r="C105" s="795"/>
      <c r="D105" s="795"/>
      <c r="E105" s="795"/>
      <c r="F105" s="795"/>
      <c r="G105" s="795"/>
      <c r="H105" s="795"/>
      <c r="I105" s="795"/>
      <c r="J105" s="795"/>
      <c r="K105" s="795"/>
      <c r="L105" s="795"/>
      <c r="M105" s="795"/>
      <c r="N105" s="795"/>
      <c r="O105" s="795"/>
    </row>
    <row r="106" spans="1:15" ht="16.5" customHeight="1">
      <c r="A106" s="795"/>
      <c r="B106" s="795"/>
      <c r="C106" s="795"/>
      <c r="D106" s="795"/>
      <c r="E106" s="795"/>
      <c r="F106" s="795"/>
      <c r="G106" s="795"/>
      <c r="H106" s="795"/>
      <c r="I106" s="795"/>
      <c r="J106" s="795"/>
      <c r="K106" s="795"/>
      <c r="L106" s="795"/>
      <c r="M106" s="795"/>
      <c r="N106" s="795"/>
      <c r="O106" s="795"/>
    </row>
    <row r="107" spans="1:15" ht="16.5" customHeight="1">
      <c r="A107" s="795"/>
      <c r="B107" s="795"/>
      <c r="C107" s="795"/>
      <c r="D107" s="795"/>
      <c r="E107" s="795"/>
      <c r="F107" s="795"/>
      <c r="G107" s="795"/>
      <c r="H107" s="795"/>
      <c r="I107" s="795"/>
      <c r="J107" s="795"/>
      <c r="K107" s="795"/>
      <c r="L107" s="795"/>
      <c r="M107" s="795"/>
      <c r="N107" s="795"/>
      <c r="O107" s="795"/>
    </row>
    <row r="108" spans="1:15" ht="16.5" customHeight="1">
      <c r="A108" s="795"/>
      <c r="B108" s="795"/>
      <c r="C108" s="795"/>
      <c r="D108" s="795"/>
      <c r="E108" s="795"/>
      <c r="F108" s="795"/>
      <c r="G108" s="795"/>
      <c r="H108" s="795"/>
      <c r="I108" s="795"/>
      <c r="J108" s="795"/>
      <c r="K108" s="795"/>
      <c r="L108" s="795"/>
      <c r="M108" s="795"/>
      <c r="N108" s="795"/>
      <c r="O108" s="795"/>
    </row>
    <row r="109" spans="1:15" ht="16.5" customHeight="1">
      <c r="A109" s="795"/>
      <c r="B109" s="795"/>
      <c r="C109" s="795"/>
      <c r="D109" s="795"/>
      <c r="E109" s="795"/>
      <c r="F109" s="795"/>
      <c r="G109" s="795"/>
      <c r="H109" s="795"/>
      <c r="I109" s="795"/>
      <c r="J109" s="795"/>
      <c r="K109" s="795"/>
      <c r="L109" s="795"/>
      <c r="M109" s="795"/>
      <c r="N109" s="795"/>
      <c r="O109" s="795"/>
    </row>
    <row r="110" spans="1:15" ht="16.5" customHeight="1">
      <c r="A110" s="795"/>
      <c r="B110" s="795"/>
      <c r="C110" s="795"/>
      <c r="D110" s="795"/>
      <c r="E110" s="795"/>
      <c r="F110" s="795"/>
      <c r="G110" s="795"/>
      <c r="H110" s="795"/>
      <c r="I110" s="795"/>
      <c r="J110" s="795"/>
      <c r="K110" s="795"/>
      <c r="L110" s="795"/>
      <c r="M110" s="795"/>
      <c r="N110" s="795"/>
      <c r="O110" s="795"/>
    </row>
    <row r="111" spans="1:15" ht="16.5" customHeight="1">
      <c r="A111" s="795"/>
      <c r="B111" s="795"/>
      <c r="C111" s="795"/>
      <c r="D111" s="795"/>
      <c r="E111" s="795"/>
      <c r="F111" s="795"/>
      <c r="G111" s="795"/>
      <c r="H111" s="795"/>
      <c r="I111" s="795"/>
      <c r="J111" s="795"/>
      <c r="K111" s="795"/>
      <c r="L111" s="795"/>
      <c r="M111" s="795"/>
      <c r="N111" s="795"/>
      <c r="O111" s="795"/>
    </row>
    <row r="112" spans="1:15" ht="16.5" customHeight="1">
      <c r="A112" s="795"/>
      <c r="B112" s="795"/>
      <c r="C112" s="795"/>
      <c r="D112" s="795"/>
      <c r="E112" s="795"/>
      <c r="F112" s="795"/>
      <c r="G112" s="795"/>
      <c r="H112" s="795"/>
      <c r="I112" s="795"/>
      <c r="J112" s="795"/>
      <c r="K112" s="795"/>
      <c r="L112" s="795"/>
      <c r="M112" s="795"/>
      <c r="N112" s="795"/>
      <c r="O112" s="795"/>
    </row>
    <row r="113" spans="1:15" ht="16.5" customHeight="1">
      <c r="A113" s="795"/>
      <c r="B113" s="795"/>
      <c r="C113" s="795"/>
      <c r="D113" s="795"/>
      <c r="E113" s="795"/>
      <c r="F113" s="795"/>
      <c r="G113" s="795"/>
      <c r="H113" s="795"/>
      <c r="I113" s="795"/>
      <c r="J113" s="795"/>
      <c r="K113" s="795"/>
      <c r="L113" s="795"/>
      <c r="M113" s="795"/>
      <c r="N113" s="795"/>
      <c r="O113" s="795"/>
    </row>
    <row r="114" spans="1:15" ht="16.5" customHeight="1">
      <c r="A114" s="795"/>
      <c r="B114" s="795"/>
      <c r="C114" s="795"/>
      <c r="D114" s="795"/>
      <c r="E114" s="795"/>
      <c r="F114" s="795"/>
      <c r="G114" s="795"/>
      <c r="H114" s="795"/>
      <c r="I114" s="795"/>
      <c r="J114" s="795"/>
      <c r="K114" s="795"/>
      <c r="L114" s="795"/>
      <c r="M114" s="795"/>
      <c r="N114" s="795"/>
      <c r="O114" s="795"/>
    </row>
    <row r="115" spans="1:15" ht="16.5" customHeight="1">
      <c r="A115" s="795"/>
      <c r="B115" s="795"/>
      <c r="C115" s="795"/>
      <c r="D115" s="795"/>
      <c r="E115" s="795"/>
      <c r="F115" s="795"/>
      <c r="G115" s="795"/>
      <c r="H115" s="795"/>
      <c r="I115" s="795"/>
      <c r="J115" s="795"/>
      <c r="K115" s="795"/>
      <c r="L115" s="795"/>
      <c r="M115" s="795"/>
      <c r="N115" s="795"/>
      <c r="O115" s="795"/>
    </row>
    <row r="116" spans="1:15" ht="16.5" customHeight="1">
      <c r="A116" s="795"/>
      <c r="B116" s="795"/>
      <c r="C116" s="795"/>
      <c r="D116" s="795"/>
      <c r="E116" s="795"/>
      <c r="F116" s="795"/>
      <c r="G116" s="795"/>
      <c r="H116" s="795"/>
      <c r="I116" s="795"/>
      <c r="J116" s="795"/>
      <c r="K116" s="795"/>
      <c r="L116" s="795"/>
      <c r="M116" s="795"/>
      <c r="N116" s="795"/>
      <c r="O116" s="795"/>
    </row>
    <row r="117" spans="1:15" ht="16.5" customHeight="1">
      <c r="A117" s="795"/>
      <c r="B117" s="795"/>
      <c r="C117" s="795"/>
      <c r="D117" s="795"/>
      <c r="E117" s="795"/>
      <c r="F117" s="795"/>
      <c r="G117" s="795"/>
      <c r="H117" s="795"/>
      <c r="I117" s="795"/>
      <c r="J117" s="795"/>
      <c r="K117" s="795"/>
      <c r="L117" s="795"/>
      <c r="M117" s="795"/>
      <c r="N117" s="795"/>
      <c r="O117" s="795"/>
    </row>
    <row r="118" spans="1:15" ht="16.5" customHeight="1">
      <c r="A118" s="795"/>
      <c r="B118" s="795"/>
      <c r="C118" s="795"/>
      <c r="D118" s="795"/>
      <c r="E118" s="795"/>
      <c r="F118" s="795"/>
      <c r="G118" s="795"/>
      <c r="H118" s="795"/>
      <c r="I118" s="795"/>
      <c r="J118" s="795"/>
      <c r="K118" s="795"/>
      <c r="L118" s="795"/>
      <c r="M118" s="795"/>
      <c r="N118" s="795"/>
      <c r="O118" s="795"/>
    </row>
    <row r="119" spans="1:15" ht="16.5" customHeight="1">
      <c r="A119" s="795"/>
      <c r="B119" s="795"/>
      <c r="C119" s="795"/>
      <c r="D119" s="795"/>
      <c r="E119" s="795"/>
      <c r="F119" s="795"/>
      <c r="G119" s="795"/>
      <c r="H119" s="795"/>
      <c r="I119" s="795"/>
      <c r="J119" s="795"/>
      <c r="K119" s="795"/>
      <c r="L119" s="795"/>
      <c r="M119" s="795"/>
      <c r="N119" s="795"/>
      <c r="O119" s="795"/>
    </row>
    <row r="120" spans="1:15" ht="16.5" customHeight="1">
      <c r="A120" s="795"/>
      <c r="B120" s="795"/>
      <c r="C120" s="795"/>
      <c r="D120" s="795"/>
      <c r="E120" s="795"/>
      <c r="F120" s="795"/>
      <c r="G120" s="795"/>
      <c r="H120" s="795"/>
      <c r="I120" s="795"/>
      <c r="J120" s="795"/>
      <c r="K120" s="795"/>
      <c r="L120" s="795"/>
      <c r="M120" s="795"/>
      <c r="N120" s="795"/>
      <c r="O120" s="795"/>
    </row>
    <row r="121" spans="1:15" ht="16.5" customHeight="1">
      <c r="A121" s="795"/>
      <c r="B121" s="795"/>
      <c r="C121" s="795"/>
      <c r="D121" s="795"/>
      <c r="E121" s="795"/>
      <c r="F121" s="795"/>
      <c r="G121" s="795"/>
      <c r="H121" s="795"/>
      <c r="I121" s="795"/>
      <c r="J121" s="795"/>
      <c r="K121" s="795"/>
      <c r="L121" s="795"/>
      <c r="M121" s="795"/>
      <c r="N121" s="795"/>
      <c r="O121" s="795"/>
    </row>
    <row r="122" spans="1:15" ht="16.5" customHeight="1">
      <c r="A122" s="795"/>
      <c r="B122" s="795"/>
      <c r="C122" s="795"/>
      <c r="D122" s="795"/>
      <c r="E122" s="795"/>
      <c r="F122" s="795"/>
      <c r="G122" s="795"/>
      <c r="H122" s="795"/>
      <c r="I122" s="795"/>
      <c r="J122" s="795"/>
      <c r="K122" s="795"/>
      <c r="L122" s="795"/>
      <c r="M122" s="795"/>
      <c r="N122" s="795"/>
      <c r="O122" s="795"/>
    </row>
    <row r="123" spans="1:15" ht="16.5" customHeight="1">
      <c r="A123" s="795"/>
      <c r="B123" s="795"/>
      <c r="C123" s="795"/>
      <c r="D123" s="795"/>
      <c r="E123" s="795"/>
      <c r="F123" s="795"/>
      <c r="G123" s="795"/>
      <c r="H123" s="795"/>
      <c r="I123" s="795"/>
      <c r="J123" s="795"/>
      <c r="K123" s="795"/>
      <c r="L123" s="795"/>
      <c r="M123" s="795"/>
      <c r="N123" s="795"/>
      <c r="O123" s="795"/>
    </row>
    <row r="124" spans="1:15" ht="16.5" customHeight="1">
      <c r="A124" s="795"/>
      <c r="B124" s="795"/>
      <c r="C124" s="795"/>
      <c r="D124" s="795"/>
      <c r="E124" s="795"/>
      <c r="F124" s="795"/>
      <c r="G124" s="795"/>
      <c r="H124" s="795"/>
      <c r="I124" s="795"/>
      <c r="J124" s="795"/>
      <c r="K124" s="795"/>
      <c r="L124" s="795"/>
      <c r="M124" s="795"/>
      <c r="N124" s="795"/>
      <c r="O124" s="795"/>
    </row>
    <row r="125" spans="1:15" ht="16.5" customHeight="1">
      <c r="A125" s="795"/>
      <c r="B125" s="795"/>
      <c r="C125" s="795"/>
      <c r="D125" s="795"/>
      <c r="E125" s="795"/>
      <c r="F125" s="795"/>
      <c r="G125" s="795"/>
      <c r="H125" s="795"/>
      <c r="I125" s="795"/>
      <c r="J125" s="795"/>
      <c r="K125" s="795"/>
      <c r="L125" s="795"/>
      <c r="M125" s="795"/>
      <c r="N125" s="795"/>
      <c r="O125" s="795"/>
    </row>
    <row r="126" spans="1:15" ht="16.5" customHeight="1">
      <c r="A126" s="795"/>
      <c r="B126" s="795"/>
      <c r="C126" s="795"/>
      <c r="D126" s="795"/>
      <c r="E126" s="795"/>
      <c r="F126" s="795"/>
      <c r="G126" s="795"/>
      <c r="H126" s="795"/>
      <c r="I126" s="795"/>
      <c r="J126" s="795"/>
      <c r="K126" s="795"/>
      <c r="L126" s="795"/>
      <c r="M126" s="795"/>
      <c r="N126" s="795"/>
      <c r="O126" s="795"/>
    </row>
    <row r="127" spans="1:15" ht="16.5" customHeight="1">
      <c r="A127" s="795"/>
      <c r="B127" s="795"/>
      <c r="C127" s="795"/>
      <c r="D127" s="795"/>
      <c r="E127" s="795"/>
      <c r="F127" s="795"/>
      <c r="G127" s="795"/>
      <c r="H127" s="795"/>
      <c r="I127" s="795"/>
      <c r="J127" s="795"/>
      <c r="K127" s="795"/>
      <c r="L127" s="795"/>
      <c r="M127" s="795"/>
      <c r="N127" s="795"/>
      <c r="O127" s="795"/>
    </row>
    <row r="128" spans="1:15" ht="16.5" customHeight="1">
      <c r="A128" s="795"/>
      <c r="B128" s="795"/>
      <c r="C128" s="795"/>
      <c r="D128" s="795"/>
      <c r="E128" s="795"/>
      <c r="F128" s="795"/>
      <c r="G128" s="795"/>
      <c r="H128" s="795"/>
      <c r="I128" s="795"/>
      <c r="J128" s="795"/>
      <c r="K128" s="795"/>
      <c r="L128" s="795"/>
      <c r="M128" s="795"/>
      <c r="N128" s="795"/>
      <c r="O128" s="795"/>
    </row>
    <row r="129" spans="1:15" ht="16.5" customHeight="1">
      <c r="A129" s="795"/>
      <c r="B129" s="795"/>
      <c r="C129" s="795"/>
      <c r="D129" s="795"/>
      <c r="E129" s="795"/>
      <c r="F129" s="795"/>
      <c r="G129" s="795"/>
      <c r="H129" s="795"/>
      <c r="I129" s="795"/>
      <c r="J129" s="795"/>
      <c r="K129" s="795"/>
      <c r="L129" s="795"/>
      <c r="M129" s="795"/>
      <c r="N129" s="795"/>
      <c r="O129" s="795"/>
    </row>
    <row r="130" spans="1:15" ht="16.5" customHeight="1">
      <c r="A130" s="795"/>
      <c r="B130" s="795"/>
      <c r="C130" s="795"/>
      <c r="D130" s="795"/>
      <c r="E130" s="795"/>
      <c r="F130" s="795"/>
      <c r="G130" s="795"/>
      <c r="H130" s="795"/>
      <c r="I130" s="795"/>
      <c r="J130" s="795"/>
      <c r="K130" s="795"/>
      <c r="L130" s="795"/>
      <c r="M130" s="795"/>
      <c r="N130" s="795"/>
      <c r="O130" s="795"/>
    </row>
    <row r="131" spans="1:15" ht="16.5" customHeight="1">
      <c r="A131" s="795"/>
      <c r="B131" s="795"/>
      <c r="C131" s="795"/>
      <c r="D131" s="795"/>
      <c r="E131" s="795"/>
      <c r="F131" s="795"/>
      <c r="G131" s="795"/>
      <c r="H131" s="795"/>
      <c r="I131" s="795"/>
      <c r="J131" s="795"/>
      <c r="K131" s="795"/>
      <c r="L131" s="795"/>
      <c r="M131" s="795"/>
      <c r="N131" s="795"/>
      <c r="O131" s="795"/>
    </row>
    <row r="132" spans="1:15" ht="16.5" customHeight="1">
      <c r="A132" s="795"/>
      <c r="B132" s="795"/>
      <c r="C132" s="795"/>
      <c r="D132" s="795"/>
      <c r="E132" s="795"/>
      <c r="F132" s="795"/>
      <c r="G132" s="795"/>
      <c r="H132" s="795"/>
      <c r="I132" s="795"/>
      <c r="J132" s="795"/>
      <c r="K132" s="795"/>
      <c r="L132" s="795"/>
      <c r="M132" s="795"/>
      <c r="N132" s="795"/>
      <c r="O132" s="795"/>
    </row>
    <row r="133" spans="1:15" ht="16.5" customHeight="1">
      <c r="A133" s="795"/>
      <c r="B133" s="795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</row>
    <row r="134" spans="1:15" ht="16.5" customHeight="1">
      <c r="A134" s="795"/>
      <c r="B134" s="795"/>
      <c r="C134" s="795"/>
      <c r="D134" s="795"/>
      <c r="E134" s="795"/>
      <c r="F134" s="795"/>
      <c r="G134" s="795"/>
      <c r="H134" s="795"/>
      <c r="I134" s="795"/>
      <c r="J134" s="795"/>
      <c r="K134" s="795"/>
      <c r="L134" s="795"/>
      <c r="M134" s="795"/>
      <c r="N134" s="795"/>
      <c r="O134" s="795"/>
    </row>
    <row r="135" spans="1:15" ht="16.5" customHeight="1">
      <c r="A135" s="795"/>
      <c r="B135" s="795"/>
      <c r="C135" s="795"/>
      <c r="D135" s="795"/>
      <c r="E135" s="795"/>
      <c r="F135" s="795"/>
      <c r="G135" s="795"/>
      <c r="H135" s="795"/>
      <c r="I135" s="795"/>
      <c r="J135" s="795"/>
      <c r="K135" s="795"/>
      <c r="L135" s="795"/>
      <c r="M135" s="795"/>
      <c r="N135" s="795"/>
      <c r="O135" s="795"/>
    </row>
    <row r="136" spans="1:15" ht="16.5" customHeight="1">
      <c r="A136" s="795"/>
      <c r="B136" s="795"/>
      <c r="C136" s="795"/>
      <c r="D136" s="795"/>
      <c r="E136" s="795"/>
      <c r="F136" s="795"/>
      <c r="G136" s="795"/>
      <c r="H136" s="795"/>
      <c r="I136" s="795"/>
      <c r="J136" s="795"/>
      <c r="K136" s="795"/>
      <c r="L136" s="795"/>
      <c r="M136" s="795"/>
      <c r="N136" s="795"/>
      <c r="O136" s="795"/>
    </row>
    <row r="137" spans="1:15" ht="16.5" customHeight="1">
      <c r="A137" s="795"/>
      <c r="B137" s="795"/>
      <c r="C137" s="795"/>
      <c r="D137" s="795"/>
      <c r="E137" s="795"/>
      <c r="F137" s="795"/>
      <c r="G137" s="795"/>
      <c r="H137" s="795"/>
      <c r="I137" s="795"/>
      <c r="J137" s="795"/>
      <c r="K137" s="795"/>
      <c r="L137" s="795"/>
      <c r="M137" s="795"/>
      <c r="N137" s="795"/>
      <c r="O137" s="795"/>
    </row>
    <row r="138" spans="1:15" ht="16.5" customHeight="1">
      <c r="A138" s="795"/>
      <c r="B138" s="795"/>
      <c r="C138" s="795"/>
      <c r="D138" s="795"/>
      <c r="E138" s="795"/>
      <c r="F138" s="795"/>
      <c r="G138" s="795"/>
      <c r="H138" s="795"/>
      <c r="I138" s="795"/>
      <c r="J138" s="795"/>
      <c r="K138" s="795"/>
      <c r="L138" s="795"/>
      <c r="M138" s="795"/>
      <c r="N138" s="795"/>
      <c r="O138" s="795"/>
    </row>
    <row r="139" spans="1:15" ht="16.5" customHeight="1">
      <c r="A139" s="795"/>
      <c r="B139" s="795"/>
      <c r="C139" s="795"/>
      <c r="D139" s="795"/>
      <c r="E139" s="795"/>
      <c r="F139" s="795"/>
      <c r="G139" s="795"/>
      <c r="H139" s="795"/>
      <c r="I139" s="795"/>
      <c r="J139" s="795"/>
      <c r="K139" s="795"/>
      <c r="L139" s="795"/>
      <c r="M139" s="795"/>
      <c r="N139" s="795"/>
      <c r="O139" s="795"/>
    </row>
    <row r="140" spans="1:15" ht="16.5" customHeight="1">
      <c r="A140" s="795"/>
      <c r="B140" s="795"/>
      <c r="C140" s="795"/>
      <c r="D140" s="795"/>
      <c r="E140" s="795"/>
      <c r="F140" s="795"/>
      <c r="G140" s="795"/>
      <c r="H140" s="795"/>
      <c r="I140" s="795"/>
      <c r="J140" s="795"/>
      <c r="K140" s="795"/>
      <c r="L140" s="795"/>
      <c r="M140" s="795"/>
      <c r="N140" s="795"/>
      <c r="O140" s="795"/>
    </row>
    <row r="141" spans="1:15" ht="16.5" customHeight="1">
      <c r="A141" s="795"/>
      <c r="B141" s="795"/>
      <c r="C141" s="795"/>
      <c r="D141" s="795"/>
      <c r="E141" s="795"/>
      <c r="F141" s="795"/>
      <c r="G141" s="795"/>
      <c r="H141" s="795"/>
      <c r="I141" s="795"/>
      <c r="J141" s="795"/>
      <c r="K141" s="795"/>
      <c r="L141" s="795"/>
      <c r="M141" s="795"/>
      <c r="N141" s="795"/>
      <c r="O141" s="795"/>
    </row>
  </sheetData>
  <mergeCells count="15">
    <mergeCell ref="L4:M4"/>
    <mergeCell ref="L6:M6"/>
    <mergeCell ref="C5:D5"/>
    <mergeCell ref="F5:G5"/>
    <mergeCell ref="I5:J5"/>
    <mergeCell ref="L5:M5"/>
    <mergeCell ref="C4:D4"/>
    <mergeCell ref="F4:G4"/>
    <mergeCell ref="I4:J4"/>
    <mergeCell ref="H4:H5"/>
    <mergeCell ref="A9:B9"/>
    <mergeCell ref="A12:B12"/>
    <mergeCell ref="C6:D6"/>
    <mergeCell ref="F6:G6"/>
    <mergeCell ref="I6:J6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workbookViewId="0">
      <selection activeCell="I19" sqref="I19"/>
    </sheetView>
  </sheetViews>
  <sheetFormatPr defaultColWidth="7.6640625" defaultRowHeight="15"/>
  <cols>
    <col min="1" max="1" width="34.33203125" style="91" customWidth="1"/>
    <col min="2" max="7" width="8.6640625" style="91" customWidth="1"/>
    <col min="8" max="16384" width="7.6640625" style="91"/>
  </cols>
  <sheetData>
    <row r="1" spans="1:15" ht="20.100000000000001" customHeight="1">
      <c r="A1" s="124" t="s">
        <v>775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</row>
    <row r="2" spans="1:15" ht="20.100000000000001" customHeight="1">
      <c r="A2" s="1093"/>
      <c r="B2" s="1093"/>
      <c r="C2" s="123"/>
      <c r="D2" s="123"/>
      <c r="E2" s="123"/>
      <c r="F2" s="590"/>
      <c r="G2" s="590"/>
      <c r="H2" s="590"/>
      <c r="I2" s="590"/>
      <c r="J2" s="590"/>
      <c r="K2" s="590"/>
      <c r="L2" s="590"/>
      <c r="M2" s="590"/>
      <c r="N2" s="590"/>
      <c r="O2" s="590"/>
    </row>
    <row r="3" spans="1:15" ht="20.100000000000001" customHeight="1">
      <c r="A3" s="122"/>
      <c r="B3" s="122"/>
      <c r="C3" s="122"/>
      <c r="D3" s="122"/>
      <c r="E3" s="590"/>
      <c r="F3" s="121"/>
      <c r="G3" s="121" t="s">
        <v>355</v>
      </c>
      <c r="H3" s="590"/>
      <c r="I3" s="590"/>
      <c r="J3" s="590"/>
      <c r="K3" s="590"/>
      <c r="L3" s="590"/>
      <c r="M3" s="590"/>
      <c r="N3" s="590"/>
      <c r="O3" s="590"/>
    </row>
    <row r="4" spans="1:15" ht="27" customHeight="1">
      <c r="A4" s="120"/>
      <c r="B4" s="142" t="s">
        <v>55</v>
      </c>
      <c r="C4" s="142" t="s">
        <v>56</v>
      </c>
      <c r="D4" s="142" t="s">
        <v>329</v>
      </c>
      <c r="E4" s="1143" t="s">
        <v>709</v>
      </c>
      <c r="F4" s="1143"/>
      <c r="G4" s="773" t="s">
        <v>710</v>
      </c>
      <c r="H4" s="590"/>
      <c r="I4" s="590"/>
      <c r="J4" s="590"/>
      <c r="K4" s="590"/>
      <c r="L4" s="590"/>
      <c r="M4" s="590"/>
      <c r="N4" s="590"/>
      <c r="O4" s="590"/>
    </row>
    <row r="5" spans="1:15" ht="16.2" customHeight="1">
      <c r="A5" s="117"/>
      <c r="B5" s="141" t="s">
        <v>111</v>
      </c>
      <c r="C5" s="141" t="s">
        <v>112</v>
      </c>
      <c r="D5" s="141" t="s">
        <v>57</v>
      </c>
      <c r="E5" s="141" t="s">
        <v>113</v>
      </c>
      <c r="F5" s="141" t="s">
        <v>114</v>
      </c>
      <c r="G5" s="141" t="s">
        <v>4</v>
      </c>
      <c r="H5" s="590"/>
      <c r="I5" s="590"/>
      <c r="J5" s="590"/>
      <c r="K5" s="590"/>
      <c r="L5" s="590"/>
      <c r="M5" s="590"/>
      <c r="N5" s="590"/>
      <c r="O5" s="590"/>
    </row>
    <row r="6" spans="1:15" ht="16.2" customHeight="1">
      <c r="A6" s="117"/>
      <c r="B6" s="116" t="s">
        <v>60</v>
      </c>
      <c r="C6" s="116" t="s">
        <v>60</v>
      </c>
      <c r="D6" s="116" t="s">
        <v>60</v>
      </c>
      <c r="E6" s="116" t="s">
        <v>60</v>
      </c>
      <c r="F6" s="116" t="s">
        <v>60</v>
      </c>
      <c r="G6" s="116" t="s">
        <v>60</v>
      </c>
      <c r="H6" s="590"/>
      <c r="I6" s="590"/>
      <c r="J6" s="590"/>
      <c r="K6" s="590"/>
      <c r="L6" s="590"/>
      <c r="M6" s="590"/>
      <c r="N6" s="590"/>
      <c r="O6" s="590"/>
    </row>
    <row r="7" spans="1:15" ht="16.2" customHeight="1">
      <c r="A7" s="117"/>
      <c r="B7" s="40">
        <v>2022</v>
      </c>
      <c r="C7" s="40">
        <v>2022</v>
      </c>
      <c r="D7" s="40">
        <v>2022</v>
      </c>
      <c r="E7" s="40">
        <v>2022</v>
      </c>
      <c r="F7" s="40">
        <v>2022</v>
      </c>
      <c r="G7" s="40" t="s">
        <v>682</v>
      </c>
      <c r="H7" s="590"/>
      <c r="I7" s="590"/>
      <c r="J7" s="590"/>
      <c r="K7" s="590"/>
      <c r="L7" s="590"/>
      <c r="M7" s="590"/>
      <c r="N7" s="590"/>
      <c r="O7" s="590"/>
    </row>
    <row r="8" spans="1:15" ht="16.2" customHeight="1">
      <c r="A8" s="117"/>
      <c r="B8" s="139"/>
      <c r="C8" s="139"/>
      <c r="D8" s="139"/>
      <c r="E8" s="138"/>
      <c r="F8" s="138"/>
      <c r="G8" s="774"/>
      <c r="H8" s="774"/>
      <c r="I8" s="774"/>
      <c r="J8" s="590"/>
      <c r="K8" s="590"/>
      <c r="L8" s="590"/>
      <c r="M8" s="590"/>
      <c r="N8" s="590"/>
      <c r="O8" s="590"/>
    </row>
    <row r="9" spans="1:15" ht="20.100000000000001" customHeight="1">
      <c r="A9" s="115" t="s">
        <v>354</v>
      </c>
      <c r="B9" s="775">
        <v>3859</v>
      </c>
      <c r="C9" s="775">
        <v>4630</v>
      </c>
      <c r="D9" s="775">
        <v>12900</v>
      </c>
      <c r="E9" s="776">
        <v>281.88458728999268</v>
      </c>
      <c r="F9" s="776">
        <v>304.20499342969777</v>
      </c>
      <c r="G9" s="776">
        <v>245.1539338654504</v>
      </c>
      <c r="H9" s="774"/>
      <c r="I9" s="774"/>
      <c r="J9" s="590"/>
      <c r="K9" s="590"/>
      <c r="L9" s="590"/>
      <c r="M9" s="590"/>
      <c r="N9" s="590"/>
      <c r="O9" s="590"/>
    </row>
    <row r="10" spans="1:15" ht="20.100000000000001" customHeight="1">
      <c r="A10" s="135" t="s">
        <v>352</v>
      </c>
      <c r="B10" s="777">
        <v>1700</v>
      </c>
      <c r="C10" s="778">
        <v>1800</v>
      </c>
      <c r="D10" s="778">
        <v>5600</v>
      </c>
      <c r="E10" s="779">
        <v>276.42276422764229</v>
      </c>
      <c r="F10" s="779">
        <v>253.8787023977433</v>
      </c>
      <c r="G10" s="779">
        <v>265.40284360189571</v>
      </c>
      <c r="H10" s="774"/>
      <c r="I10" s="774"/>
      <c r="J10" s="590"/>
      <c r="K10" s="590"/>
      <c r="L10" s="590"/>
      <c r="M10" s="590"/>
      <c r="N10" s="590"/>
      <c r="O10" s="590"/>
    </row>
    <row r="11" spans="1:15" ht="20.100000000000001" customHeight="1">
      <c r="A11" s="135" t="s">
        <v>351</v>
      </c>
      <c r="B11" s="777">
        <v>56</v>
      </c>
      <c r="C11" s="778">
        <v>63</v>
      </c>
      <c r="D11" s="778">
        <v>223</v>
      </c>
      <c r="E11" s="779">
        <v>105.66037735849056</v>
      </c>
      <c r="F11" s="779">
        <v>101.61290322580645</v>
      </c>
      <c r="G11" s="779">
        <v>104.69483568075117</v>
      </c>
      <c r="H11" s="774"/>
      <c r="I11" s="774"/>
      <c r="J11" s="590"/>
      <c r="K11" s="590"/>
      <c r="L11" s="590"/>
      <c r="M11" s="590"/>
      <c r="N11" s="590"/>
      <c r="O11" s="590"/>
    </row>
    <row r="12" spans="1:15" ht="20.100000000000001" customHeight="1">
      <c r="A12" s="135" t="s">
        <v>350</v>
      </c>
      <c r="B12" s="777">
        <v>1290</v>
      </c>
      <c r="C12" s="778">
        <v>1900</v>
      </c>
      <c r="D12" s="778">
        <v>3841</v>
      </c>
      <c r="E12" s="779">
        <v>5160</v>
      </c>
      <c r="F12" s="779">
        <v>4523.8095238095239</v>
      </c>
      <c r="G12" s="779">
        <v>2577.8523489932886</v>
      </c>
      <c r="H12" s="774"/>
      <c r="I12" s="774"/>
      <c r="J12" s="590"/>
      <c r="K12" s="590"/>
      <c r="L12" s="590"/>
      <c r="M12" s="590"/>
      <c r="N12" s="590"/>
      <c r="O12" s="590"/>
    </row>
    <row r="13" spans="1:15" ht="20.100000000000001" customHeight="1">
      <c r="A13" s="135" t="s">
        <v>349</v>
      </c>
      <c r="B13" s="777">
        <v>44</v>
      </c>
      <c r="C13" s="778">
        <v>46</v>
      </c>
      <c r="D13" s="778">
        <v>178</v>
      </c>
      <c r="E13" s="779">
        <v>110.00000000000001</v>
      </c>
      <c r="F13" s="779">
        <v>112.19512195121952</v>
      </c>
      <c r="G13" s="779">
        <v>107.22891566265061</v>
      </c>
      <c r="H13" s="774"/>
      <c r="I13" s="774"/>
      <c r="J13" s="590"/>
      <c r="K13" s="590"/>
      <c r="L13" s="590"/>
      <c r="M13" s="590"/>
      <c r="N13" s="590"/>
      <c r="O13" s="590"/>
    </row>
    <row r="14" spans="1:15" ht="20.100000000000001" customHeight="1">
      <c r="A14" s="135" t="s">
        <v>348</v>
      </c>
      <c r="B14" s="777">
        <v>22</v>
      </c>
      <c r="C14" s="778">
        <v>23</v>
      </c>
      <c r="D14" s="778">
        <v>78</v>
      </c>
      <c r="E14" s="779">
        <v>110.00000000000001</v>
      </c>
      <c r="F14" s="779">
        <v>109.52380952380953</v>
      </c>
      <c r="G14" s="779">
        <v>113.04347826086956</v>
      </c>
      <c r="H14" s="774"/>
      <c r="I14" s="774"/>
      <c r="J14" s="590"/>
      <c r="K14" s="590"/>
      <c r="L14" s="590"/>
      <c r="M14" s="590"/>
      <c r="N14" s="590"/>
      <c r="O14" s="590"/>
    </row>
    <row r="15" spans="1:15" ht="20.100000000000001" customHeight="1">
      <c r="A15" s="135" t="s">
        <v>347</v>
      </c>
      <c r="B15" s="777">
        <v>47</v>
      </c>
      <c r="C15" s="778">
        <v>48</v>
      </c>
      <c r="D15" s="778">
        <v>180</v>
      </c>
      <c r="E15" s="779">
        <v>102.17391304347827</v>
      </c>
      <c r="F15" s="779">
        <v>102.12765957446808</v>
      </c>
      <c r="G15" s="779">
        <v>102.85714285714285</v>
      </c>
      <c r="H15" s="774"/>
      <c r="I15" s="774"/>
      <c r="J15" s="590"/>
      <c r="K15" s="590"/>
      <c r="L15" s="590"/>
      <c r="M15" s="590"/>
      <c r="N15" s="590"/>
      <c r="O15" s="590"/>
    </row>
    <row r="16" spans="1:15" ht="20.100000000000001" customHeight="1">
      <c r="A16" s="135" t="s">
        <v>289</v>
      </c>
      <c r="B16" s="777">
        <v>700</v>
      </c>
      <c r="C16" s="777">
        <v>750</v>
      </c>
      <c r="D16" s="777">
        <v>2800</v>
      </c>
      <c r="E16" s="779">
        <v>122.80701754385966</v>
      </c>
      <c r="F16" s="779">
        <v>125</v>
      </c>
      <c r="G16" s="779">
        <v>117.64705882352942</v>
      </c>
      <c r="H16" s="774"/>
      <c r="I16" s="774"/>
      <c r="J16" s="590"/>
      <c r="K16" s="590"/>
      <c r="L16" s="590"/>
      <c r="M16" s="590"/>
      <c r="N16" s="590"/>
      <c r="O16" s="590"/>
    </row>
    <row r="17" spans="1:15" ht="20.100000000000001" customHeight="1">
      <c r="A17" s="780" t="s">
        <v>695</v>
      </c>
      <c r="B17" s="781">
        <v>6870</v>
      </c>
      <c r="C17" s="781">
        <v>6123</v>
      </c>
      <c r="D17" s="782">
        <v>25524</v>
      </c>
      <c r="E17" s="783">
        <v>135.90504451038578</v>
      </c>
      <c r="F17" s="784">
        <v>110.6832971800434</v>
      </c>
      <c r="G17" s="784">
        <v>123.6</v>
      </c>
      <c r="H17" s="781"/>
      <c r="I17" s="781"/>
      <c r="J17" s="781"/>
      <c r="K17" s="781"/>
      <c r="L17" s="781"/>
      <c r="M17" s="781"/>
      <c r="N17" s="781"/>
      <c r="O17" s="781"/>
    </row>
    <row r="18" spans="1:15" ht="20.100000000000001" customHeight="1">
      <c r="A18" s="785" t="s">
        <v>350</v>
      </c>
      <c r="B18" s="786">
        <v>2220</v>
      </c>
      <c r="C18" s="786">
        <v>1620</v>
      </c>
      <c r="D18" s="786">
        <v>6540</v>
      </c>
      <c r="E18" s="787">
        <v>255.17241379310346</v>
      </c>
      <c r="F18" s="788">
        <v>140.86956521739131</v>
      </c>
      <c r="G18" s="788">
        <v>170.75718015665797</v>
      </c>
      <c r="H18" s="122"/>
      <c r="I18" s="122"/>
      <c r="J18" s="122"/>
      <c r="K18" s="122"/>
      <c r="L18" s="122"/>
      <c r="M18" s="122"/>
      <c r="N18" s="122"/>
      <c r="O18" s="122"/>
    </row>
    <row r="19" spans="1:15" s="192" customFormat="1" ht="20.100000000000001" customHeight="1">
      <c r="A19" s="785" t="s">
        <v>696</v>
      </c>
      <c r="B19" s="786">
        <v>3100</v>
      </c>
      <c r="C19" s="786">
        <v>2910</v>
      </c>
      <c r="D19" s="786">
        <v>12420</v>
      </c>
      <c r="E19" s="787">
        <v>116.10486891385767</v>
      </c>
      <c r="F19" s="788">
        <v>104.48833034111311</v>
      </c>
      <c r="G19" s="788">
        <v>118.28571428571428</v>
      </c>
      <c r="H19" s="122"/>
      <c r="I19" s="122"/>
      <c r="J19" s="122"/>
      <c r="K19" s="122"/>
      <c r="L19" s="122"/>
      <c r="M19" s="122"/>
      <c r="N19" s="122"/>
      <c r="O19" s="122"/>
    </row>
    <row r="20" spans="1:15" ht="20.100000000000001" customHeight="1">
      <c r="A20" s="789" t="s">
        <v>697</v>
      </c>
      <c r="B20" s="786">
        <v>2087</v>
      </c>
      <c r="C20" s="786">
        <v>1961</v>
      </c>
      <c r="D20" s="786">
        <v>8331</v>
      </c>
      <c r="E20" s="787">
        <v>107.6328004125838</v>
      </c>
      <c r="F20" s="788">
        <v>95.425790754257918</v>
      </c>
      <c r="G20" s="788">
        <v>108.4765625</v>
      </c>
      <c r="H20" s="122"/>
      <c r="I20" s="122"/>
      <c r="J20" s="122"/>
      <c r="K20" s="122"/>
      <c r="L20" s="122"/>
      <c r="M20" s="122"/>
      <c r="N20" s="122"/>
      <c r="O20" s="122"/>
    </row>
    <row r="21" spans="1:15" ht="20.100000000000001" customHeight="1">
      <c r="A21" s="785" t="s">
        <v>698</v>
      </c>
      <c r="B21" s="122">
        <v>55</v>
      </c>
      <c r="C21" s="122">
        <v>56</v>
      </c>
      <c r="D21" s="786">
        <v>221</v>
      </c>
      <c r="E21" s="787">
        <v>98.214285714285708</v>
      </c>
      <c r="F21" s="788">
        <v>93.333333333333329</v>
      </c>
      <c r="G21" s="788">
        <v>101.37614678899082</v>
      </c>
      <c r="H21" s="122"/>
      <c r="I21" s="122"/>
      <c r="J21" s="122"/>
      <c r="K21" s="122"/>
      <c r="L21" s="122"/>
      <c r="M21" s="122"/>
      <c r="N21" s="122"/>
      <c r="O21" s="122"/>
    </row>
    <row r="22" spans="1:15" ht="20.100000000000001" customHeight="1">
      <c r="A22" s="785" t="s">
        <v>349</v>
      </c>
      <c r="B22" s="122">
        <v>74</v>
      </c>
      <c r="C22" s="122">
        <v>75</v>
      </c>
      <c r="D22" s="786">
        <v>292</v>
      </c>
      <c r="E22" s="787">
        <v>107.24637681159422</v>
      </c>
      <c r="F22" s="788">
        <v>104.16666666666667</v>
      </c>
      <c r="G22" s="788">
        <v>106.18181818181817</v>
      </c>
      <c r="H22" s="122"/>
      <c r="I22" s="122"/>
      <c r="J22" s="122"/>
      <c r="K22" s="122"/>
      <c r="L22" s="122"/>
      <c r="M22" s="122"/>
      <c r="N22" s="122"/>
      <c r="O22" s="122"/>
    </row>
    <row r="23" spans="1:15" ht="20.100000000000001" customHeight="1">
      <c r="A23" s="785" t="s">
        <v>699</v>
      </c>
      <c r="B23" s="122">
        <v>170</v>
      </c>
      <c r="C23" s="122">
        <v>160</v>
      </c>
      <c r="D23" s="786">
        <v>679</v>
      </c>
      <c r="E23" s="787">
        <v>103.03030303030305</v>
      </c>
      <c r="F23" s="788">
        <v>94.11764705882355</v>
      </c>
      <c r="G23" s="788">
        <v>105.7632398753894</v>
      </c>
      <c r="H23" s="122"/>
      <c r="I23" s="122"/>
      <c r="J23" s="122"/>
      <c r="K23" s="122"/>
      <c r="L23" s="122"/>
      <c r="M23" s="122"/>
      <c r="N23" s="122"/>
      <c r="O23" s="122"/>
    </row>
    <row r="24" spans="1:15" ht="20.100000000000001" customHeight="1">
      <c r="A24" s="789" t="s">
        <v>700</v>
      </c>
      <c r="B24" s="122">
        <v>157</v>
      </c>
      <c r="C24" s="122">
        <v>148</v>
      </c>
      <c r="D24" s="786">
        <v>628</v>
      </c>
      <c r="E24" s="787">
        <v>107.53424657534248</v>
      </c>
      <c r="F24" s="788">
        <v>95.483870967741936</v>
      </c>
      <c r="G24" s="788">
        <v>108.4628670120898</v>
      </c>
      <c r="H24" s="122"/>
      <c r="I24" s="122"/>
      <c r="J24" s="122"/>
      <c r="K24" s="122"/>
      <c r="L24" s="122"/>
      <c r="M24" s="122"/>
      <c r="N24" s="122"/>
      <c r="O24" s="122"/>
    </row>
    <row r="25" spans="1:15" ht="20.100000000000001" customHeight="1">
      <c r="A25" s="785" t="s">
        <v>701</v>
      </c>
      <c r="B25" s="122">
        <v>51</v>
      </c>
      <c r="C25" s="122">
        <v>52</v>
      </c>
      <c r="D25" s="786">
        <v>202</v>
      </c>
      <c r="E25" s="787">
        <v>106.25</v>
      </c>
      <c r="F25" s="788">
        <v>104</v>
      </c>
      <c r="G25" s="788">
        <v>105.20833333333333</v>
      </c>
      <c r="H25" s="122"/>
      <c r="I25" s="122"/>
      <c r="J25" s="122"/>
      <c r="K25" s="122"/>
      <c r="L25" s="122"/>
      <c r="M25" s="122"/>
      <c r="N25" s="122"/>
      <c r="O25" s="122"/>
    </row>
    <row r="26" spans="1:15" ht="20.100000000000001" customHeight="1">
      <c r="A26" s="785" t="s">
        <v>702</v>
      </c>
      <c r="B26" s="122">
        <v>1200</v>
      </c>
      <c r="C26" s="122">
        <v>1250</v>
      </c>
      <c r="D26" s="786">
        <v>5170</v>
      </c>
      <c r="E26" s="787">
        <v>101.95412064570944</v>
      </c>
      <c r="F26" s="788">
        <v>100.40160642570282</v>
      </c>
      <c r="G26" s="788">
        <v>103.4</v>
      </c>
      <c r="H26" s="122"/>
      <c r="I26" s="122"/>
      <c r="J26" s="122"/>
      <c r="K26" s="122"/>
      <c r="L26" s="122"/>
      <c r="M26" s="122"/>
      <c r="N26" s="122"/>
      <c r="O26" s="122"/>
    </row>
    <row r="27" spans="1:15" ht="20.100000000000001" customHeight="1">
      <c r="A27" s="135"/>
      <c r="B27" s="590"/>
      <c r="C27" s="590"/>
      <c r="D27" s="590"/>
      <c r="E27" s="590"/>
      <c r="F27" s="590"/>
      <c r="G27" s="590"/>
      <c r="H27" s="774"/>
      <c r="I27" s="774"/>
      <c r="J27" s="590"/>
      <c r="K27" s="590"/>
      <c r="L27" s="590"/>
      <c r="M27" s="590"/>
      <c r="N27" s="590"/>
      <c r="O27" s="590"/>
    </row>
    <row r="28" spans="1:15" ht="20.100000000000001" customHeight="1">
      <c r="A28" s="135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</row>
    <row r="29" spans="1:15" ht="20.100000000000001" customHeight="1">
      <c r="A29" s="135"/>
      <c r="B29" s="590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</row>
    <row r="30" spans="1:15" ht="20.100000000000001" customHeight="1">
      <c r="A30" s="135"/>
      <c r="B30" s="127"/>
      <c r="C30" s="127"/>
      <c r="D30" s="127"/>
      <c r="E30" s="126"/>
      <c r="F30" s="126"/>
      <c r="G30" s="590"/>
      <c r="H30" s="590"/>
      <c r="I30" s="590"/>
      <c r="J30" s="590"/>
      <c r="K30" s="590"/>
      <c r="L30" s="590"/>
      <c r="M30" s="590"/>
      <c r="N30" s="590"/>
      <c r="O30" s="590"/>
    </row>
    <row r="31" spans="1:15" ht="20.100000000000001" customHeight="1">
      <c r="A31" s="135"/>
      <c r="B31" s="127"/>
      <c r="C31" s="127"/>
      <c r="D31" s="127"/>
      <c r="E31" s="126"/>
      <c r="F31" s="126"/>
      <c r="G31" s="590"/>
      <c r="H31" s="590"/>
      <c r="I31" s="590"/>
      <c r="J31" s="590"/>
      <c r="K31" s="590"/>
      <c r="L31" s="590"/>
      <c r="M31" s="590"/>
      <c r="N31" s="590"/>
      <c r="O31" s="590"/>
    </row>
    <row r="32" spans="1:15" ht="20.100000000000001" customHeight="1">
      <c r="A32" s="135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</row>
    <row r="33" spans="1:15" ht="20.100000000000001" customHeight="1">
      <c r="A33" s="135"/>
      <c r="B33" s="127"/>
      <c r="C33" s="127"/>
      <c r="D33" s="127"/>
      <c r="E33" s="126"/>
      <c r="F33" s="126"/>
      <c r="G33" s="590"/>
      <c r="H33" s="590"/>
      <c r="I33" s="590"/>
      <c r="J33" s="590"/>
      <c r="K33" s="590"/>
      <c r="L33" s="590"/>
      <c r="M33" s="590"/>
      <c r="N33" s="590"/>
      <c r="O33" s="590"/>
    </row>
    <row r="34" spans="1:15" ht="20.100000000000001" customHeight="1">
      <c r="A34" s="135"/>
      <c r="B34" s="590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</row>
    <row r="35" spans="1:15" ht="20.100000000000001" customHeight="1">
      <c r="A35" s="135"/>
      <c r="B35" s="127"/>
      <c r="C35" s="127"/>
      <c r="D35" s="127"/>
      <c r="E35" s="126"/>
      <c r="F35" s="126"/>
      <c r="G35" s="590"/>
      <c r="H35" s="590"/>
      <c r="I35" s="590"/>
      <c r="J35" s="590"/>
      <c r="K35" s="590"/>
      <c r="L35" s="590"/>
      <c r="M35" s="590"/>
      <c r="N35" s="590"/>
      <c r="O35" s="590"/>
    </row>
    <row r="36" spans="1:15" ht="20.100000000000001" customHeight="1">
      <c r="A36" s="135"/>
      <c r="B36" s="590"/>
      <c r="C36" s="590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</row>
    <row r="37" spans="1:15" ht="20.100000000000001" customHeight="1">
      <c r="A37" s="135"/>
      <c r="B37" s="590"/>
      <c r="C37" s="590"/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</row>
    <row r="38" spans="1:15" ht="20.100000000000001" customHeight="1">
      <c r="A38" s="135"/>
      <c r="B38" s="590"/>
      <c r="C38" s="590"/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</row>
    <row r="39" spans="1:15" ht="20.100000000000001" customHeight="1">
      <c r="A39" s="135"/>
      <c r="B39" s="590"/>
      <c r="C39" s="590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</row>
    <row r="40" spans="1:15" ht="20.100000000000001" customHeight="1">
      <c r="A40" s="135"/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</row>
    <row r="41" spans="1:15" ht="20.100000000000001" customHeight="1">
      <c r="A41" s="135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</row>
    <row r="42" spans="1:15" ht="20.100000000000001" customHeight="1">
      <c r="A42" s="135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</row>
    <row r="43" spans="1:15" ht="20.100000000000001" customHeight="1">
      <c r="A43" s="135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</row>
    <row r="44" spans="1:15" ht="20.100000000000001" customHeight="1">
      <c r="A44" s="135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</row>
    <row r="45" spans="1:15" ht="20.100000000000001" customHeight="1">
      <c r="A45" s="135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</row>
    <row r="46" spans="1:15" ht="20.100000000000001" customHeight="1">
      <c r="A46" s="135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</row>
    <row r="47" spans="1:15" ht="20.100000000000001" customHeight="1">
      <c r="A47" s="135"/>
      <c r="B47" s="590"/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</row>
    <row r="48" spans="1:15" ht="20.100000000000001" customHeight="1">
      <c r="A48" s="135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</row>
    <row r="49" spans="1:15" ht="16.2" customHeight="1">
      <c r="A49" s="135"/>
      <c r="B49" s="590"/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</row>
    <row r="50" spans="1:15" ht="16.2" customHeight="1">
      <c r="A50" s="135"/>
      <c r="B50" s="590"/>
      <c r="C50" s="590"/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</row>
    <row r="51" spans="1:15" ht="16.2" customHeight="1">
      <c r="A51" s="135"/>
      <c r="B51" s="590"/>
      <c r="C51" s="590"/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</row>
    <row r="52" spans="1:15" ht="16.2" customHeight="1">
      <c r="A52" s="135"/>
      <c r="B52" s="590"/>
      <c r="C52" s="590"/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</row>
    <row r="53" spans="1:15" ht="16.2" customHeight="1">
      <c r="A53" s="135"/>
      <c r="B53" s="590"/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</row>
    <row r="54" spans="1:15" ht="16.2" customHeight="1">
      <c r="A54" s="135"/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</row>
    <row r="55" spans="1:15" ht="16.2" customHeight="1">
      <c r="A55" s="135"/>
      <c r="B55" s="590"/>
      <c r="C55" s="590"/>
      <c r="D55" s="590"/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</row>
    <row r="56" spans="1:15" ht="16.2" customHeight="1">
      <c r="A56" s="135"/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</row>
    <row r="57" spans="1:15" ht="16.2" customHeight="1">
      <c r="A57" s="135"/>
      <c r="B57" s="590"/>
      <c r="C57" s="590"/>
      <c r="D57" s="590"/>
      <c r="E57" s="590"/>
      <c r="F57" s="590"/>
      <c r="G57" s="590"/>
      <c r="H57" s="590"/>
      <c r="I57" s="590"/>
      <c r="J57" s="590"/>
      <c r="K57" s="590"/>
      <c r="L57" s="590"/>
      <c r="M57" s="590"/>
      <c r="N57" s="590"/>
      <c r="O57" s="590"/>
    </row>
    <row r="58" spans="1:15" ht="16.2" customHeight="1">
      <c r="A58" s="135"/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</row>
    <row r="59" spans="1:15" ht="16.2" customHeight="1">
      <c r="A59" s="135"/>
      <c r="B59" s="590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</row>
    <row r="60" spans="1:15" ht="16.2" customHeight="1">
      <c r="A60" s="135"/>
      <c r="B60" s="590"/>
      <c r="C60" s="590"/>
      <c r="D60" s="590"/>
      <c r="E60" s="590"/>
      <c r="F60" s="590"/>
      <c r="G60" s="590"/>
      <c r="H60" s="590"/>
      <c r="I60" s="590"/>
      <c r="J60" s="590"/>
      <c r="K60" s="590"/>
      <c r="L60" s="590"/>
      <c r="M60" s="590"/>
      <c r="N60" s="590"/>
      <c r="O60" s="590"/>
    </row>
    <row r="61" spans="1:15" ht="16.2" customHeight="1">
      <c r="A61" s="135"/>
      <c r="B61" s="590"/>
      <c r="C61" s="590"/>
      <c r="D61" s="590"/>
      <c r="E61" s="590"/>
      <c r="F61" s="590"/>
      <c r="G61" s="590"/>
      <c r="H61" s="590"/>
      <c r="I61" s="590"/>
      <c r="J61" s="590"/>
      <c r="K61" s="590"/>
      <c r="L61" s="590"/>
      <c r="M61" s="590"/>
      <c r="N61" s="590"/>
      <c r="O61" s="590"/>
    </row>
    <row r="62" spans="1:15" ht="16.2" customHeight="1">
      <c r="A62" s="135"/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</row>
    <row r="63" spans="1:15" ht="16.2" customHeight="1">
      <c r="A63" s="135"/>
      <c r="B63" s="590"/>
      <c r="C63" s="590"/>
      <c r="D63" s="590"/>
      <c r="E63" s="590"/>
      <c r="F63" s="590"/>
      <c r="G63" s="590"/>
      <c r="H63" s="590"/>
      <c r="I63" s="590"/>
      <c r="J63" s="590"/>
      <c r="K63" s="590"/>
      <c r="L63" s="590"/>
      <c r="M63" s="590"/>
      <c r="N63" s="590"/>
      <c r="O63" s="590"/>
    </row>
    <row r="64" spans="1:15" ht="16.2" customHeight="1">
      <c r="A64" s="135"/>
      <c r="B64" s="590"/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</row>
    <row r="65" spans="1:15" ht="16.2" customHeight="1">
      <c r="A65" s="135"/>
      <c r="B65" s="590"/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</row>
    <row r="66" spans="1:15" ht="16.2" customHeight="1">
      <c r="A66" s="135"/>
      <c r="B66" s="590"/>
      <c r="C66" s="590"/>
      <c r="D66" s="590"/>
      <c r="E66" s="590"/>
      <c r="F66" s="590"/>
      <c r="G66" s="590"/>
      <c r="H66" s="590"/>
      <c r="I66" s="590"/>
      <c r="J66" s="590"/>
      <c r="K66" s="590"/>
      <c r="L66" s="590"/>
      <c r="M66" s="590"/>
      <c r="N66" s="590"/>
      <c r="O66" s="590"/>
    </row>
    <row r="67" spans="1:15" ht="16.2" customHeight="1">
      <c r="A67" s="135"/>
      <c r="B67" s="590"/>
      <c r="C67" s="590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0"/>
      <c r="O67" s="590"/>
    </row>
    <row r="68" spans="1:15" ht="16.2" customHeight="1">
      <c r="A68" s="135"/>
      <c r="B68" s="117"/>
      <c r="C68" s="117"/>
      <c r="D68" s="117"/>
      <c r="E68" s="117"/>
      <c r="F68" s="590"/>
      <c r="G68" s="590"/>
      <c r="H68" s="590"/>
      <c r="I68" s="590"/>
      <c r="J68" s="590"/>
      <c r="K68" s="590"/>
      <c r="L68" s="590"/>
      <c r="M68" s="590"/>
      <c r="N68" s="590"/>
      <c r="O68" s="590"/>
    </row>
    <row r="69" spans="1:15" ht="16.2" customHeight="1">
      <c r="A69" s="135"/>
      <c r="B69" s="117"/>
      <c r="C69" s="117"/>
      <c r="D69" s="117"/>
      <c r="E69" s="117"/>
      <c r="F69" s="590"/>
      <c r="G69" s="590"/>
      <c r="H69" s="590"/>
      <c r="I69" s="590"/>
      <c r="J69" s="590"/>
      <c r="K69" s="590"/>
      <c r="L69" s="590"/>
      <c r="M69" s="590"/>
      <c r="N69" s="590"/>
      <c r="O69" s="590"/>
    </row>
    <row r="70" spans="1:15" ht="16.2" customHeight="1">
      <c r="A70" s="135"/>
      <c r="B70" s="117"/>
      <c r="C70" s="117"/>
      <c r="D70" s="117"/>
      <c r="E70" s="117"/>
      <c r="F70" s="590"/>
      <c r="G70" s="590"/>
      <c r="H70" s="590"/>
      <c r="I70" s="590"/>
      <c r="J70" s="590"/>
      <c r="K70" s="590"/>
      <c r="L70" s="590"/>
      <c r="M70" s="590"/>
      <c r="N70" s="590"/>
      <c r="O70" s="590"/>
    </row>
    <row r="71" spans="1:15">
      <c r="A71" s="135"/>
      <c r="B71" s="117"/>
      <c r="C71" s="117"/>
      <c r="D71" s="117"/>
      <c r="E71" s="117"/>
      <c r="F71" s="590"/>
      <c r="G71" s="590"/>
      <c r="H71" s="590"/>
      <c r="I71" s="590"/>
      <c r="J71" s="590"/>
      <c r="K71" s="590"/>
      <c r="L71" s="590"/>
      <c r="M71" s="590"/>
      <c r="N71" s="590"/>
      <c r="O71" s="590"/>
    </row>
    <row r="72" spans="1:15">
      <c r="A72" s="117"/>
      <c r="B72" s="117"/>
      <c r="C72" s="117"/>
      <c r="D72" s="117"/>
      <c r="E72" s="117"/>
      <c r="F72" s="590"/>
      <c r="G72" s="590"/>
      <c r="H72" s="590"/>
      <c r="I72" s="590"/>
      <c r="J72" s="590"/>
      <c r="K72" s="590"/>
      <c r="L72" s="590"/>
      <c r="M72" s="590"/>
      <c r="N72" s="590"/>
      <c r="O72" s="590"/>
    </row>
    <row r="73" spans="1:15">
      <c r="A73" s="117"/>
      <c r="B73" s="117"/>
      <c r="C73" s="117"/>
      <c r="D73" s="117"/>
      <c r="E73" s="117"/>
      <c r="F73" s="590"/>
      <c r="G73" s="590"/>
      <c r="H73" s="590"/>
      <c r="I73" s="590"/>
      <c r="J73" s="590"/>
      <c r="K73" s="590"/>
      <c r="L73" s="590"/>
      <c r="M73" s="590"/>
      <c r="N73" s="590"/>
      <c r="O73" s="590"/>
    </row>
    <row r="74" spans="1:15">
      <c r="A74" s="117"/>
      <c r="B74" s="117"/>
      <c r="C74" s="117"/>
      <c r="D74" s="117"/>
      <c r="E74" s="117"/>
      <c r="F74" s="590"/>
      <c r="G74" s="590"/>
      <c r="H74" s="590"/>
      <c r="I74" s="590"/>
      <c r="J74" s="590"/>
      <c r="K74" s="590"/>
      <c r="L74" s="590"/>
      <c r="M74" s="590"/>
      <c r="N74" s="590"/>
      <c r="O74" s="590"/>
    </row>
    <row r="75" spans="1:15">
      <c r="A75" s="117"/>
      <c r="B75" s="590"/>
      <c r="C75" s="590"/>
      <c r="D75" s="590"/>
      <c r="E75" s="590"/>
      <c r="F75" s="590"/>
      <c r="G75" s="590"/>
      <c r="H75" s="590"/>
      <c r="I75" s="590"/>
      <c r="J75" s="590"/>
      <c r="K75" s="590"/>
      <c r="L75" s="590"/>
      <c r="M75" s="590"/>
      <c r="N75" s="590"/>
      <c r="O75" s="590"/>
    </row>
    <row r="76" spans="1:15">
      <c r="A76" s="117"/>
      <c r="B76" s="590"/>
      <c r="C76" s="590"/>
      <c r="D76" s="590"/>
      <c r="E76" s="590"/>
      <c r="F76" s="590"/>
      <c r="G76" s="590"/>
      <c r="H76" s="590"/>
      <c r="I76" s="590"/>
      <c r="J76" s="590"/>
      <c r="K76" s="590"/>
      <c r="L76" s="590"/>
      <c r="M76" s="590"/>
      <c r="N76" s="590"/>
      <c r="O76" s="590"/>
    </row>
    <row r="77" spans="1:15">
      <c r="A77" s="117"/>
      <c r="B77" s="590"/>
      <c r="C77" s="590"/>
      <c r="D77" s="590"/>
      <c r="E77" s="590"/>
      <c r="F77" s="590"/>
      <c r="G77" s="590"/>
      <c r="H77" s="590"/>
      <c r="I77" s="590"/>
      <c r="J77" s="590"/>
      <c r="K77" s="590"/>
      <c r="L77" s="590"/>
      <c r="M77" s="590"/>
      <c r="N77" s="590"/>
      <c r="O77" s="590"/>
    </row>
    <row r="78" spans="1:15">
      <c r="A78" s="590"/>
      <c r="B78" s="590"/>
      <c r="C78" s="590"/>
      <c r="D78" s="590"/>
      <c r="E78" s="590"/>
      <c r="F78" s="590"/>
      <c r="G78" s="590"/>
      <c r="H78" s="590"/>
      <c r="I78" s="590"/>
      <c r="J78" s="590"/>
      <c r="K78" s="590"/>
      <c r="L78" s="590"/>
      <c r="M78" s="590"/>
      <c r="N78" s="590"/>
      <c r="O78" s="590"/>
    </row>
    <row r="79" spans="1:15">
      <c r="A79" s="590"/>
      <c r="B79" s="590"/>
      <c r="C79" s="590"/>
      <c r="D79" s="590"/>
      <c r="E79" s="590"/>
      <c r="F79" s="590"/>
      <c r="G79" s="590"/>
      <c r="H79" s="590"/>
      <c r="I79" s="590"/>
      <c r="J79" s="590"/>
      <c r="K79" s="590"/>
      <c r="L79" s="590"/>
      <c r="M79" s="590"/>
      <c r="N79" s="590"/>
      <c r="O79" s="590"/>
    </row>
    <row r="80" spans="1:15">
      <c r="A80" s="590"/>
      <c r="B80" s="590"/>
      <c r="C80" s="590"/>
      <c r="D80" s="590"/>
      <c r="E80" s="590"/>
      <c r="F80" s="590"/>
      <c r="G80" s="590"/>
      <c r="H80" s="590"/>
      <c r="I80" s="590"/>
      <c r="J80" s="590"/>
      <c r="K80" s="590"/>
      <c r="L80" s="590"/>
      <c r="M80" s="590"/>
      <c r="N80" s="590"/>
      <c r="O80" s="590"/>
    </row>
    <row r="81" spans="1:15">
      <c r="A81" s="590"/>
      <c r="B81" s="590"/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0"/>
      <c r="N81" s="590"/>
      <c r="O81" s="590"/>
    </row>
    <row r="82" spans="1:15">
      <c r="A82" s="590"/>
      <c r="B82" s="590"/>
      <c r="C82" s="590"/>
      <c r="D82" s="590"/>
      <c r="E82" s="590"/>
      <c r="F82" s="590"/>
      <c r="G82" s="590"/>
      <c r="H82" s="590"/>
      <c r="I82" s="590"/>
      <c r="J82" s="590"/>
      <c r="K82" s="590"/>
      <c r="L82" s="590"/>
      <c r="M82" s="590"/>
      <c r="N82" s="590"/>
      <c r="O82" s="590"/>
    </row>
    <row r="83" spans="1:15">
      <c r="A83" s="590"/>
      <c r="B83" s="590"/>
      <c r="C83" s="590"/>
      <c r="D83" s="590"/>
      <c r="E83" s="590"/>
      <c r="F83" s="590"/>
      <c r="G83" s="590"/>
      <c r="H83" s="590"/>
      <c r="I83" s="590"/>
      <c r="J83" s="590"/>
      <c r="K83" s="590"/>
      <c r="L83" s="590"/>
      <c r="M83" s="590"/>
      <c r="N83" s="590"/>
      <c r="O83" s="590"/>
    </row>
    <row r="84" spans="1:15">
      <c r="A84" s="590"/>
      <c r="B84" s="590"/>
      <c r="C84" s="590"/>
      <c r="D84" s="590"/>
      <c r="E84" s="590"/>
      <c r="F84" s="590"/>
      <c r="G84" s="590"/>
      <c r="H84" s="590"/>
      <c r="I84" s="590"/>
      <c r="J84" s="590"/>
      <c r="K84" s="590"/>
      <c r="L84" s="590"/>
      <c r="M84" s="590"/>
      <c r="N84" s="590"/>
      <c r="O84" s="590"/>
    </row>
    <row r="85" spans="1:15">
      <c r="A85" s="590"/>
      <c r="B85" s="590"/>
      <c r="C85" s="590"/>
      <c r="D85" s="590"/>
      <c r="E85" s="590"/>
      <c r="F85" s="590"/>
      <c r="G85" s="590"/>
      <c r="H85" s="590"/>
      <c r="I85" s="590"/>
      <c r="J85" s="590"/>
      <c r="K85" s="590"/>
      <c r="L85" s="590"/>
      <c r="M85" s="590"/>
      <c r="N85" s="590"/>
      <c r="O85" s="590"/>
    </row>
    <row r="86" spans="1:15">
      <c r="A86" s="590"/>
      <c r="B86" s="590"/>
      <c r="C86" s="590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</row>
    <row r="87" spans="1:15">
      <c r="A87" s="590"/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</row>
    <row r="88" spans="1:15">
      <c r="A88" s="590"/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</row>
    <row r="89" spans="1:15">
      <c r="A89" s="590"/>
      <c r="B89" s="590"/>
      <c r="C89" s="590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</row>
    <row r="90" spans="1:15">
      <c r="A90" s="590"/>
      <c r="B90" s="590"/>
      <c r="C90" s="590"/>
      <c r="D90" s="590"/>
      <c r="E90" s="590"/>
      <c r="F90" s="590"/>
      <c r="G90" s="590"/>
      <c r="H90" s="590"/>
      <c r="I90" s="590"/>
      <c r="J90" s="590"/>
      <c r="K90" s="590"/>
      <c r="L90" s="590"/>
      <c r="M90" s="590"/>
      <c r="N90" s="590"/>
      <c r="O90" s="590"/>
    </row>
    <row r="91" spans="1:15">
      <c r="A91" s="590"/>
      <c r="B91" s="590"/>
      <c r="C91" s="590"/>
      <c r="D91" s="590"/>
      <c r="E91" s="590"/>
      <c r="F91" s="590"/>
      <c r="G91" s="590"/>
      <c r="H91" s="590"/>
      <c r="I91" s="590"/>
      <c r="J91" s="590"/>
      <c r="K91" s="590"/>
      <c r="L91" s="590"/>
      <c r="M91" s="590"/>
      <c r="N91" s="590"/>
      <c r="O91" s="590"/>
    </row>
    <row r="92" spans="1:15">
      <c r="A92" s="590"/>
      <c r="B92" s="590"/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</row>
    <row r="93" spans="1:15">
      <c r="A93" s="590"/>
      <c r="B93" s="590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</row>
    <row r="94" spans="1:15">
      <c r="A94" s="590"/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</row>
    <row r="95" spans="1:15">
      <c r="A95" s="590"/>
      <c r="B95" s="590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</row>
    <row r="96" spans="1:15">
      <c r="A96" s="590"/>
      <c r="B96" s="590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</row>
    <row r="97" spans="1:15">
      <c r="A97" s="590"/>
      <c r="B97" s="590"/>
      <c r="C97" s="590"/>
      <c r="D97" s="590"/>
      <c r="E97" s="590"/>
      <c r="F97" s="590"/>
      <c r="G97" s="590"/>
      <c r="H97" s="590"/>
      <c r="I97" s="590"/>
      <c r="J97" s="590"/>
      <c r="K97" s="590"/>
      <c r="L97" s="590"/>
      <c r="M97" s="590"/>
      <c r="N97" s="590"/>
      <c r="O97" s="590"/>
    </row>
    <row r="98" spans="1:15">
      <c r="A98" s="590"/>
      <c r="B98" s="590"/>
      <c r="C98" s="590"/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590"/>
    </row>
    <row r="99" spans="1:15">
      <c r="A99" s="590"/>
      <c r="B99" s="590"/>
      <c r="C99" s="590"/>
      <c r="D99" s="590"/>
      <c r="E99" s="590"/>
      <c r="F99" s="590"/>
      <c r="G99" s="590"/>
      <c r="H99" s="590"/>
      <c r="I99" s="590"/>
      <c r="J99" s="590"/>
      <c r="K99" s="590"/>
      <c r="L99" s="590"/>
      <c r="M99" s="590"/>
      <c r="N99" s="590"/>
      <c r="O99" s="590"/>
    </row>
    <row r="100" spans="1:15">
      <c r="A100" s="590"/>
      <c r="B100" s="590"/>
      <c r="C100" s="590"/>
      <c r="D100" s="590"/>
      <c r="E100" s="590"/>
      <c r="F100" s="590"/>
      <c r="G100" s="590"/>
      <c r="H100" s="590"/>
      <c r="I100" s="590"/>
      <c r="J100" s="590"/>
      <c r="K100" s="590"/>
      <c r="L100" s="590"/>
      <c r="M100" s="590"/>
      <c r="N100" s="590"/>
      <c r="O100" s="590"/>
    </row>
    <row r="101" spans="1:15">
      <c r="A101" s="590"/>
      <c r="B101" s="590"/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</row>
    <row r="102" spans="1:15">
      <c r="A102" s="590"/>
      <c r="B102" s="590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</row>
    <row r="103" spans="1:15">
      <c r="A103" s="590"/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</row>
    <row r="104" spans="1:15">
      <c r="A104" s="590"/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</row>
    <row r="105" spans="1:15">
      <c r="A105" s="590"/>
      <c r="B105" s="590"/>
      <c r="C105" s="590"/>
      <c r="D105" s="590"/>
      <c r="E105" s="590"/>
      <c r="F105" s="590"/>
      <c r="G105" s="590"/>
      <c r="H105" s="590"/>
      <c r="I105" s="590"/>
      <c r="J105" s="590"/>
      <c r="K105" s="590"/>
      <c r="L105" s="590"/>
      <c r="M105" s="590"/>
      <c r="N105" s="590"/>
      <c r="O105" s="590"/>
    </row>
    <row r="106" spans="1:15">
      <c r="A106" s="590"/>
      <c r="B106" s="590"/>
      <c r="C106" s="590"/>
      <c r="D106" s="590"/>
      <c r="E106" s="590"/>
      <c r="F106" s="590"/>
      <c r="G106" s="590"/>
      <c r="H106" s="590"/>
      <c r="I106" s="590"/>
      <c r="J106" s="590"/>
      <c r="K106" s="590"/>
      <c r="L106" s="590"/>
      <c r="M106" s="590"/>
      <c r="N106" s="590"/>
      <c r="O106" s="590"/>
    </row>
    <row r="107" spans="1:15">
      <c r="A107" s="590"/>
      <c r="B107" s="590"/>
      <c r="C107" s="590"/>
      <c r="D107" s="590"/>
      <c r="E107" s="590"/>
      <c r="F107" s="590"/>
      <c r="G107" s="590"/>
      <c r="H107" s="590"/>
      <c r="I107" s="590"/>
      <c r="J107" s="590"/>
      <c r="K107" s="590"/>
      <c r="L107" s="590"/>
      <c r="M107" s="590"/>
      <c r="N107" s="590"/>
      <c r="O107" s="590"/>
    </row>
    <row r="108" spans="1:15">
      <c r="A108" s="590"/>
      <c r="B108" s="590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0"/>
      <c r="N108" s="590"/>
      <c r="O108" s="590"/>
    </row>
    <row r="109" spans="1:15">
      <c r="A109" s="590"/>
      <c r="B109" s="590"/>
      <c r="C109" s="590"/>
      <c r="D109" s="590"/>
      <c r="E109" s="590"/>
      <c r="F109" s="590"/>
      <c r="G109" s="590"/>
      <c r="H109" s="590"/>
      <c r="I109" s="590"/>
      <c r="J109" s="590"/>
      <c r="K109" s="590"/>
      <c r="L109" s="590"/>
      <c r="M109" s="590"/>
      <c r="N109" s="590"/>
      <c r="O109" s="590"/>
    </row>
    <row r="110" spans="1:15">
      <c r="A110" s="590"/>
      <c r="B110" s="590"/>
      <c r="C110" s="590"/>
      <c r="D110" s="590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  <c r="O110" s="590"/>
    </row>
    <row r="111" spans="1:15">
      <c r="A111" s="590"/>
      <c r="B111" s="590"/>
      <c r="C111" s="590"/>
      <c r="D111" s="590"/>
      <c r="E111" s="590"/>
      <c r="F111" s="590"/>
      <c r="G111" s="590"/>
      <c r="H111" s="590"/>
      <c r="I111" s="590"/>
      <c r="J111" s="590"/>
      <c r="K111" s="590"/>
      <c r="L111" s="590"/>
      <c r="M111" s="590"/>
      <c r="N111" s="590"/>
      <c r="O111" s="590"/>
    </row>
    <row r="112" spans="1:15">
      <c r="A112" s="590"/>
      <c r="B112" s="590"/>
      <c r="C112" s="590"/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  <c r="O112" s="590"/>
    </row>
    <row r="113" spans="1:15">
      <c r="A113" s="590"/>
      <c r="B113" s="590"/>
      <c r="C113" s="590"/>
      <c r="D113" s="590"/>
      <c r="E113" s="590"/>
      <c r="F113" s="590"/>
      <c r="G113" s="590"/>
      <c r="H113" s="590"/>
      <c r="I113" s="590"/>
      <c r="J113" s="590"/>
      <c r="K113" s="590"/>
      <c r="L113" s="590"/>
      <c r="M113" s="590"/>
      <c r="N113" s="590"/>
      <c r="O113" s="590"/>
    </row>
    <row r="114" spans="1:15">
      <c r="A114" s="590"/>
      <c r="B114" s="590"/>
      <c r="C114" s="590"/>
      <c r="D114" s="590"/>
      <c r="E114" s="590"/>
      <c r="F114" s="590"/>
      <c r="G114" s="590"/>
      <c r="H114" s="590"/>
      <c r="I114" s="590"/>
      <c r="J114" s="590"/>
      <c r="K114" s="590"/>
      <c r="L114" s="590"/>
      <c r="M114" s="590"/>
      <c r="N114" s="590"/>
      <c r="O114" s="590"/>
    </row>
    <row r="115" spans="1:15">
      <c r="A115" s="590"/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  <c r="O115" s="590"/>
    </row>
    <row r="116" spans="1:15">
      <c r="A116" s="590"/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  <c r="O116" s="590"/>
    </row>
    <row r="117" spans="1:15">
      <c r="A117" s="590"/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  <c r="O117" s="590"/>
    </row>
    <row r="118" spans="1:15">
      <c r="A118" s="590"/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  <c r="O118" s="590"/>
    </row>
    <row r="119" spans="1:15">
      <c r="A119" s="590"/>
      <c r="B119" s="590"/>
      <c r="C119" s="590"/>
      <c r="D119" s="590"/>
      <c r="E119" s="590"/>
      <c r="F119" s="590"/>
      <c r="G119" s="590"/>
      <c r="H119" s="590"/>
      <c r="I119" s="590"/>
      <c r="J119" s="590"/>
      <c r="K119" s="590"/>
      <c r="L119" s="590"/>
      <c r="M119" s="590"/>
      <c r="N119" s="590"/>
      <c r="O119" s="590"/>
    </row>
    <row r="120" spans="1:15">
      <c r="A120" s="590"/>
      <c r="B120" s="590"/>
      <c r="C120" s="590"/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  <c r="O120" s="590"/>
    </row>
    <row r="121" spans="1:15">
      <c r="A121" s="590"/>
      <c r="B121" s="590"/>
      <c r="C121" s="590"/>
      <c r="D121" s="590"/>
      <c r="E121" s="590"/>
      <c r="F121" s="590"/>
      <c r="G121" s="590"/>
      <c r="H121" s="590"/>
      <c r="I121" s="590"/>
      <c r="J121" s="590"/>
      <c r="K121" s="590"/>
      <c r="L121" s="590"/>
      <c r="M121" s="590"/>
      <c r="N121" s="590"/>
      <c r="O121" s="590"/>
    </row>
    <row r="122" spans="1:15">
      <c r="A122" s="590"/>
      <c r="B122" s="590"/>
      <c r="C122" s="590"/>
      <c r="D122" s="590"/>
      <c r="E122" s="590"/>
      <c r="F122" s="590"/>
      <c r="G122" s="590"/>
      <c r="H122" s="590"/>
      <c r="I122" s="590"/>
      <c r="J122" s="590"/>
      <c r="K122" s="590"/>
      <c r="L122" s="590"/>
      <c r="M122" s="590"/>
      <c r="N122" s="590"/>
      <c r="O122" s="590"/>
    </row>
    <row r="123" spans="1:15">
      <c r="A123" s="590"/>
      <c r="B123" s="590"/>
      <c r="C123" s="590"/>
      <c r="D123" s="590"/>
      <c r="E123" s="590"/>
      <c r="F123" s="590"/>
      <c r="G123" s="590"/>
      <c r="H123" s="590"/>
      <c r="I123" s="590"/>
      <c r="J123" s="590"/>
      <c r="K123" s="590"/>
      <c r="L123" s="590"/>
      <c r="M123" s="590"/>
      <c r="N123" s="590"/>
      <c r="O123" s="590"/>
    </row>
    <row r="124" spans="1:15">
      <c r="A124" s="590"/>
      <c r="B124" s="590"/>
      <c r="C124" s="590"/>
      <c r="D124" s="590"/>
      <c r="E124" s="590"/>
      <c r="F124" s="590"/>
      <c r="G124" s="590"/>
      <c r="H124" s="590"/>
      <c r="I124" s="590"/>
      <c r="J124" s="590"/>
      <c r="K124" s="590"/>
      <c r="L124" s="590"/>
      <c r="M124" s="590"/>
      <c r="N124" s="590"/>
      <c r="O124" s="590"/>
    </row>
    <row r="125" spans="1:15">
      <c r="A125" s="590"/>
      <c r="B125" s="590"/>
      <c r="C125" s="590"/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  <c r="O125" s="590"/>
    </row>
    <row r="126" spans="1:15">
      <c r="A126" s="590"/>
      <c r="B126" s="590"/>
      <c r="C126" s="590"/>
      <c r="D126" s="590"/>
      <c r="E126" s="590"/>
      <c r="F126" s="590"/>
      <c r="G126" s="590"/>
      <c r="H126" s="590"/>
      <c r="I126" s="590"/>
      <c r="J126" s="590"/>
      <c r="K126" s="590"/>
      <c r="L126" s="590"/>
      <c r="M126" s="590"/>
      <c r="N126" s="590"/>
      <c r="O126" s="590"/>
    </row>
    <row r="127" spans="1:15">
      <c r="A127" s="590"/>
      <c r="B127" s="590"/>
      <c r="C127" s="590"/>
      <c r="D127" s="590"/>
      <c r="E127" s="590"/>
      <c r="F127" s="590"/>
      <c r="G127" s="590"/>
      <c r="H127" s="590"/>
      <c r="I127" s="590"/>
      <c r="J127" s="590"/>
      <c r="K127" s="590"/>
      <c r="L127" s="590"/>
      <c r="M127" s="590"/>
      <c r="N127" s="590"/>
      <c r="O127" s="590"/>
    </row>
    <row r="128" spans="1:15">
      <c r="A128" s="590"/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  <c r="O128" s="590"/>
    </row>
    <row r="129" spans="1:15">
      <c r="A129" s="590"/>
      <c r="B129" s="590"/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M129" s="590"/>
      <c r="N129" s="590"/>
      <c r="O129" s="590"/>
    </row>
    <row r="130" spans="1:15">
      <c r="A130" s="590"/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  <c r="O130" s="590"/>
    </row>
    <row r="131" spans="1:15">
      <c r="A131" s="590"/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  <c r="O131" s="590"/>
    </row>
    <row r="132" spans="1:15">
      <c r="A132" s="590"/>
      <c r="B132" s="590"/>
      <c r="C132" s="590"/>
      <c r="D132" s="590"/>
      <c r="E132" s="590"/>
      <c r="F132" s="590"/>
      <c r="G132" s="590"/>
      <c r="H132" s="590"/>
      <c r="I132" s="590"/>
      <c r="J132" s="590"/>
      <c r="K132" s="590"/>
      <c r="L132" s="590"/>
      <c r="M132" s="590"/>
      <c r="N132" s="590"/>
      <c r="O132" s="590"/>
    </row>
    <row r="133" spans="1:15">
      <c r="A133" s="590"/>
      <c r="B133" s="590"/>
      <c r="C133" s="590"/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  <c r="O133" s="590"/>
    </row>
    <row r="134" spans="1:15">
      <c r="A134" s="590"/>
      <c r="B134" s="590"/>
      <c r="C134" s="590"/>
      <c r="D134" s="590"/>
      <c r="E134" s="590"/>
      <c r="F134" s="590"/>
      <c r="G134" s="590"/>
      <c r="H134" s="590"/>
      <c r="I134" s="590"/>
      <c r="J134" s="590"/>
      <c r="K134" s="590"/>
      <c r="L134" s="590"/>
      <c r="M134" s="590"/>
      <c r="N134" s="590"/>
      <c r="O134" s="590"/>
    </row>
    <row r="135" spans="1:15">
      <c r="A135" s="590"/>
      <c r="B135" s="590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M135" s="590"/>
      <c r="N135" s="590"/>
      <c r="O135" s="590"/>
    </row>
    <row r="136" spans="1:15">
      <c r="A136" s="590"/>
      <c r="B136" s="590"/>
      <c r="C136" s="590"/>
      <c r="D136" s="590"/>
      <c r="E136" s="590"/>
      <c r="F136" s="590"/>
      <c r="G136" s="590"/>
      <c r="H136" s="590"/>
      <c r="I136" s="590"/>
      <c r="J136" s="590"/>
      <c r="K136" s="590"/>
      <c r="L136" s="590"/>
      <c r="M136" s="590"/>
      <c r="N136" s="590"/>
      <c r="O136" s="590"/>
    </row>
    <row r="137" spans="1:15">
      <c r="A137" s="590"/>
      <c r="B137" s="590"/>
      <c r="C137" s="590"/>
      <c r="D137" s="590"/>
      <c r="E137" s="590"/>
      <c r="F137" s="590"/>
      <c r="G137" s="590"/>
      <c r="H137" s="590"/>
      <c r="I137" s="590"/>
      <c r="J137" s="590"/>
      <c r="K137" s="590"/>
      <c r="L137" s="590"/>
      <c r="M137" s="590"/>
      <c r="N137" s="590"/>
      <c r="O137" s="590"/>
    </row>
    <row r="138" spans="1:15">
      <c r="A138" s="590"/>
      <c r="B138" s="590"/>
      <c r="C138" s="590"/>
      <c r="D138" s="590"/>
      <c r="E138" s="590"/>
      <c r="F138" s="590"/>
      <c r="G138" s="590"/>
      <c r="H138" s="590"/>
      <c r="I138" s="590"/>
      <c r="J138" s="590"/>
      <c r="K138" s="590"/>
      <c r="L138" s="590"/>
      <c r="M138" s="590"/>
      <c r="N138" s="590"/>
      <c r="O138" s="590"/>
    </row>
    <row r="139" spans="1:15">
      <c r="A139" s="590"/>
      <c r="B139" s="590"/>
      <c r="C139" s="590"/>
      <c r="D139" s="590"/>
      <c r="E139" s="590"/>
      <c r="F139" s="590"/>
      <c r="G139" s="590"/>
      <c r="H139" s="590"/>
      <c r="I139" s="590"/>
      <c r="J139" s="590"/>
      <c r="K139" s="590"/>
      <c r="L139" s="590"/>
      <c r="M139" s="590"/>
      <c r="N139" s="590"/>
      <c r="O139" s="590"/>
    </row>
    <row r="140" spans="1:15">
      <c r="A140" s="590"/>
      <c r="B140" s="590"/>
      <c r="C140" s="590"/>
      <c r="D140" s="590"/>
      <c r="E140" s="590"/>
      <c r="F140" s="590"/>
      <c r="G140" s="590"/>
      <c r="H140" s="590"/>
      <c r="I140" s="590"/>
      <c r="J140" s="590"/>
      <c r="K140" s="590"/>
      <c r="L140" s="590"/>
      <c r="M140" s="590"/>
      <c r="N140" s="590"/>
      <c r="O140" s="590"/>
    </row>
    <row r="141" spans="1:15">
      <c r="A141" s="590"/>
      <c r="B141" s="590"/>
      <c r="C141" s="590"/>
      <c r="D141" s="590"/>
      <c r="E141" s="590"/>
      <c r="F141" s="590"/>
      <c r="G141" s="590"/>
      <c r="H141" s="590"/>
      <c r="I141" s="590"/>
      <c r="J141" s="590"/>
      <c r="K141" s="590"/>
      <c r="L141" s="590"/>
      <c r="M141" s="590"/>
      <c r="N141" s="590"/>
      <c r="O141" s="590"/>
    </row>
  </sheetData>
  <mergeCells count="1">
    <mergeCell ref="E4:F4"/>
  </mergeCells>
  <pageMargins left="0.74803149606299213" right="0.59055118110236227" top="0.74803149606299213" bottom="0.51181102362204722" header="0.43307086614173229" footer="0.31496062992125984"/>
  <pageSetup paperSize="9" firstPageNumber="70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I19" sqref="I19"/>
    </sheetView>
  </sheetViews>
  <sheetFormatPr defaultColWidth="9.33203125" defaultRowHeight="13.2"/>
  <cols>
    <col min="1" max="1" width="10.5546875" style="442" customWidth="1"/>
    <col min="2" max="2" width="21.44140625" style="442" customWidth="1"/>
    <col min="3" max="3" width="9.6640625" style="442" customWidth="1"/>
    <col min="4" max="4" width="9.5546875" style="442" customWidth="1"/>
    <col min="5" max="5" width="9.33203125" style="442" customWidth="1"/>
    <col min="6" max="6" width="15" style="442" customWidth="1"/>
    <col min="7" max="7" width="10.6640625" style="442" customWidth="1"/>
    <col min="8" max="16384" width="9.33203125" style="442"/>
  </cols>
  <sheetData>
    <row r="1" spans="1:7" ht="20.100000000000001" customHeight="1">
      <c r="A1" s="455" t="s">
        <v>594</v>
      </c>
      <c r="B1" s="1092"/>
      <c r="C1" s="454"/>
      <c r="D1" s="454"/>
      <c r="E1" s="454"/>
    </row>
    <row r="2" spans="1:7" ht="20.100000000000001" customHeight="1">
      <c r="A2" s="455" t="s">
        <v>739</v>
      </c>
      <c r="B2" s="1092"/>
      <c r="C2" s="454"/>
      <c r="D2" s="454"/>
      <c r="E2" s="454"/>
    </row>
    <row r="3" spans="1:7" ht="20.100000000000001" customHeight="1">
      <c r="A3" s="318"/>
      <c r="B3" s="318"/>
      <c r="C3" s="318"/>
      <c r="D3" s="318"/>
      <c r="E3" s="453"/>
      <c r="F3" s="453"/>
      <c r="G3" s="322"/>
    </row>
    <row r="4" spans="1:7" ht="20.100000000000001" customHeight="1">
      <c r="A4" s="318"/>
      <c r="B4" s="318"/>
      <c r="C4" s="318"/>
      <c r="D4" s="318"/>
      <c r="E4" s="453"/>
      <c r="F4" s="453"/>
      <c r="G4" s="298" t="s">
        <v>0</v>
      </c>
    </row>
    <row r="5" spans="1:7" ht="16.2" customHeight="1">
      <c r="A5" s="321"/>
      <c r="B5" s="321"/>
      <c r="C5" s="1155" t="s">
        <v>740</v>
      </c>
      <c r="D5" s="1155"/>
      <c r="E5" s="1155"/>
      <c r="F5" s="174" t="s">
        <v>581</v>
      </c>
      <c r="G5" s="452" t="s">
        <v>693</v>
      </c>
    </row>
    <row r="6" spans="1:7" ht="16.2" customHeight="1">
      <c r="A6" s="318"/>
      <c r="B6" s="318"/>
      <c r="C6" s="295" t="s">
        <v>580</v>
      </c>
      <c r="D6" s="295" t="s">
        <v>2</v>
      </c>
      <c r="E6" s="295" t="s">
        <v>1</v>
      </c>
      <c r="F6" s="173" t="s">
        <v>692</v>
      </c>
      <c r="G6" s="451" t="s">
        <v>579</v>
      </c>
    </row>
    <row r="7" spans="1:7" ht="16.2" customHeight="1">
      <c r="A7" s="318"/>
      <c r="B7" s="318"/>
      <c r="C7" s="450" t="s">
        <v>637</v>
      </c>
      <c r="D7" s="295" t="s">
        <v>60</v>
      </c>
      <c r="E7" s="295" t="s">
        <v>60</v>
      </c>
      <c r="F7" s="173" t="s">
        <v>328</v>
      </c>
      <c r="G7" s="173" t="s">
        <v>640</v>
      </c>
    </row>
    <row r="8" spans="1:7" ht="16.2" customHeight="1">
      <c r="A8" s="318"/>
      <c r="B8" s="318"/>
      <c r="C8" s="449"/>
      <c r="D8" s="294">
        <v>2021</v>
      </c>
      <c r="E8" s="294">
        <v>2022</v>
      </c>
      <c r="F8" s="172" t="s">
        <v>7</v>
      </c>
      <c r="G8" s="172"/>
    </row>
    <row r="9" spans="1:7" ht="20.100000000000001" customHeight="1">
      <c r="A9" s="448"/>
      <c r="B9" s="448"/>
      <c r="C9" s="448"/>
      <c r="D9" s="448"/>
      <c r="E9" s="708"/>
      <c r="F9" s="709"/>
      <c r="G9" s="709"/>
    </row>
    <row r="10" spans="1:7" ht="20.100000000000001" customHeight="1">
      <c r="A10" s="316" t="s">
        <v>578</v>
      </c>
      <c r="B10" s="322"/>
      <c r="C10" s="443">
        <v>109.85487088353717</v>
      </c>
      <c r="D10" s="443">
        <v>104.54885810815178</v>
      </c>
      <c r="E10" s="443">
        <v>99.987499999999997</v>
      </c>
      <c r="F10" s="718">
        <v>104.40795342571985</v>
      </c>
      <c r="G10" s="443">
        <v>103.14952852437395</v>
      </c>
    </row>
    <row r="11" spans="1:7" ht="20.100000000000001" customHeight="1">
      <c r="A11" s="710"/>
      <c r="B11" s="710"/>
      <c r="C11" s="714"/>
      <c r="D11" s="714"/>
      <c r="E11" s="711"/>
      <c r="F11" s="719"/>
      <c r="G11" s="712"/>
    </row>
    <row r="12" spans="1:7" ht="20.100000000000001" customHeight="1">
      <c r="A12" s="446" t="s">
        <v>577</v>
      </c>
      <c r="B12" s="446"/>
      <c r="C12" s="447">
        <v>114.65206686562041</v>
      </c>
      <c r="D12" s="447">
        <v>105.21106057654983</v>
      </c>
      <c r="E12" s="447">
        <v>100.1498</v>
      </c>
      <c r="F12" s="720">
        <v>105.19170584512059</v>
      </c>
      <c r="G12" s="319">
        <v>102.55252913194047</v>
      </c>
    </row>
    <row r="13" spans="1:7" ht="20.100000000000001" customHeight="1">
      <c r="A13" s="713" t="s">
        <v>680</v>
      </c>
      <c r="B13" s="446" t="s">
        <v>576</v>
      </c>
      <c r="C13" s="447">
        <v>112.75793368393995</v>
      </c>
      <c r="D13" s="447">
        <v>102.90993088190122</v>
      </c>
      <c r="E13" s="447">
        <v>100.4838</v>
      </c>
      <c r="F13" s="720">
        <v>102.70038892891436</v>
      </c>
      <c r="G13" s="319">
        <v>102.43639800177682</v>
      </c>
    </row>
    <row r="14" spans="1:7" ht="20.100000000000001" customHeight="1">
      <c r="A14" s="446"/>
      <c r="B14" s="446" t="s">
        <v>575</v>
      </c>
      <c r="C14" s="447">
        <v>113.92739841656332</v>
      </c>
      <c r="D14" s="447">
        <v>105.01261417372089</v>
      </c>
      <c r="E14" s="447">
        <v>100.0459</v>
      </c>
      <c r="F14" s="720">
        <v>105.04859362925899</v>
      </c>
      <c r="G14" s="319">
        <v>101.62170530184869</v>
      </c>
    </row>
    <row r="15" spans="1:7" ht="20.100000000000001" customHeight="1">
      <c r="A15" s="446"/>
      <c r="B15" s="446" t="s">
        <v>574</v>
      </c>
      <c r="C15" s="447">
        <v>117.29402757681419</v>
      </c>
      <c r="D15" s="447">
        <v>106.70443133016636</v>
      </c>
      <c r="E15" s="447">
        <v>100.2646</v>
      </c>
      <c r="F15" s="720">
        <v>106.63048880753826</v>
      </c>
      <c r="G15" s="319">
        <v>104.9411167947644</v>
      </c>
    </row>
    <row r="16" spans="1:7" ht="20.100000000000001" customHeight="1">
      <c r="A16" s="446" t="s">
        <v>573</v>
      </c>
      <c r="B16" s="446"/>
      <c r="C16" s="447">
        <v>108.61548297397059</v>
      </c>
      <c r="D16" s="447">
        <v>103.78756974112653</v>
      </c>
      <c r="E16" s="447">
        <v>100.44499999999999</v>
      </c>
      <c r="F16" s="720">
        <v>103.64253327749742</v>
      </c>
      <c r="G16" s="319">
        <v>103.15091733319088</v>
      </c>
    </row>
    <row r="17" spans="1:10" ht="20.100000000000001" customHeight="1">
      <c r="A17" s="446" t="s">
        <v>572</v>
      </c>
      <c r="B17" s="446"/>
      <c r="C17" s="447">
        <v>105.36477172444276</v>
      </c>
      <c r="D17" s="447">
        <v>102.42721729563465</v>
      </c>
      <c r="E17" s="447">
        <v>100.4085</v>
      </c>
      <c r="F17" s="720">
        <v>102.30993900881845</v>
      </c>
      <c r="G17" s="319">
        <v>101.62763634559603</v>
      </c>
    </row>
    <row r="18" spans="1:10" ht="20.100000000000001" customHeight="1">
      <c r="A18" s="446" t="s">
        <v>571</v>
      </c>
      <c r="B18" s="446"/>
      <c r="C18" s="447">
        <v>110.8560135436765</v>
      </c>
      <c r="D18" s="447">
        <v>107.14018665574557</v>
      </c>
      <c r="E18" s="447">
        <v>100.6631</v>
      </c>
      <c r="F18" s="720">
        <v>106.17211278247611</v>
      </c>
      <c r="G18" s="319">
        <v>103.10975967005756</v>
      </c>
    </row>
    <row r="19" spans="1:10" ht="20.100000000000001" customHeight="1">
      <c r="A19" s="446" t="s">
        <v>570</v>
      </c>
      <c r="B19" s="446"/>
      <c r="C19" s="447">
        <v>105.56828117662528</v>
      </c>
      <c r="D19" s="447">
        <v>102.66375636614318</v>
      </c>
      <c r="E19" s="447">
        <v>100.2235</v>
      </c>
      <c r="F19" s="720">
        <v>102.62513596966365</v>
      </c>
      <c r="G19" s="319">
        <v>102.03285524008241</v>
      </c>
      <c r="H19" s="315"/>
      <c r="J19" s="315"/>
    </row>
    <row r="20" spans="1:10" ht="20.100000000000001" customHeight="1">
      <c r="A20" s="446" t="s">
        <v>569</v>
      </c>
      <c r="B20" s="446"/>
      <c r="C20" s="447">
        <v>103.11140605715126</v>
      </c>
      <c r="D20" s="447">
        <v>100.59056621478182</v>
      </c>
      <c r="E20" s="447">
        <v>100.0791</v>
      </c>
      <c r="F20" s="720">
        <v>100.54553475399297</v>
      </c>
      <c r="G20" s="319">
        <v>100.40488040279857</v>
      </c>
    </row>
    <row r="21" spans="1:10" ht="20.100000000000001" customHeight="1">
      <c r="A21" s="713" t="s">
        <v>680</v>
      </c>
      <c r="B21" s="446" t="s">
        <v>568</v>
      </c>
      <c r="C21" s="447">
        <v>102.48435869799876</v>
      </c>
      <c r="D21" s="447">
        <v>100.04720897977238</v>
      </c>
      <c r="E21" s="447">
        <v>100.0001</v>
      </c>
      <c r="F21" s="720">
        <v>100.05324515089836</v>
      </c>
      <c r="G21" s="319">
        <v>100.03991491714326</v>
      </c>
    </row>
    <row r="22" spans="1:10" ht="20.100000000000001" customHeight="1">
      <c r="A22" s="446" t="s">
        <v>567</v>
      </c>
      <c r="B22" s="446"/>
      <c r="C22" s="447">
        <v>105.94993955713466</v>
      </c>
      <c r="D22" s="447">
        <v>99.84213324334246</v>
      </c>
      <c r="E22" s="447">
        <v>97.221500000000006</v>
      </c>
      <c r="F22" s="720">
        <v>100.86137377252362</v>
      </c>
      <c r="G22" s="319">
        <v>111.27296706238575</v>
      </c>
    </row>
    <row r="23" spans="1:10" ht="20.100000000000001" customHeight="1">
      <c r="A23" s="446" t="s">
        <v>566</v>
      </c>
      <c r="B23" s="446"/>
      <c r="C23" s="447">
        <v>97.732187595500307</v>
      </c>
      <c r="D23" s="447">
        <v>99.752927896507487</v>
      </c>
      <c r="E23" s="447">
        <v>99.956800000000001</v>
      </c>
      <c r="F23" s="720">
        <v>99.789915179506622</v>
      </c>
      <c r="G23" s="319">
        <v>99.629694188574234</v>
      </c>
    </row>
    <row r="24" spans="1:10" ht="20.100000000000001" customHeight="1">
      <c r="A24" s="446" t="s">
        <v>565</v>
      </c>
      <c r="B24" s="446"/>
      <c r="C24" s="447">
        <v>115.19118201044834</v>
      </c>
      <c r="D24" s="447">
        <v>111.80126149354201</v>
      </c>
      <c r="E24" s="447">
        <v>100.32250000000001</v>
      </c>
      <c r="F24" s="720">
        <v>111.1333222745798</v>
      </c>
      <c r="G24" s="319">
        <v>101.67883372081113</v>
      </c>
      <c r="H24" s="445"/>
    </row>
    <row r="25" spans="1:10" ht="20.100000000000001" customHeight="1">
      <c r="A25" s="713" t="s">
        <v>680</v>
      </c>
      <c r="B25" s="446" t="s">
        <v>564</v>
      </c>
      <c r="C25" s="447">
        <v>115.90662786676144</v>
      </c>
      <c r="D25" s="447">
        <v>112.85866031494298</v>
      </c>
      <c r="E25" s="447">
        <v>100.34569999999999</v>
      </c>
      <c r="F25" s="720">
        <v>112.09292512962804</v>
      </c>
      <c r="G25" s="319">
        <v>101.44459118567579</v>
      </c>
    </row>
    <row r="26" spans="1:10" ht="20.100000000000001" customHeight="1">
      <c r="A26" s="446" t="s">
        <v>563</v>
      </c>
      <c r="B26" s="446"/>
      <c r="C26" s="447">
        <v>103.69044439265119</v>
      </c>
      <c r="D26" s="447">
        <v>105.02373867489491</v>
      </c>
      <c r="E26" s="447">
        <v>100.087</v>
      </c>
      <c r="F26" s="720">
        <v>104.95057880206575</v>
      </c>
      <c r="G26" s="319">
        <v>103.10266517798455</v>
      </c>
    </row>
    <row r="27" spans="1:10" ht="20.100000000000001" customHeight="1">
      <c r="A27" s="446" t="s">
        <v>562</v>
      </c>
      <c r="B27" s="446"/>
      <c r="C27" s="447">
        <v>108.73931966872514</v>
      </c>
      <c r="D27" s="447">
        <v>103.16789980273286</v>
      </c>
      <c r="E27" s="447">
        <v>100.2312</v>
      </c>
      <c r="F27" s="720">
        <v>103.11662579615188</v>
      </c>
      <c r="G27" s="319">
        <v>102.36174820434184</v>
      </c>
    </row>
    <row r="28" spans="1:10" ht="20.100000000000001" customHeight="1">
      <c r="A28" s="446"/>
      <c r="B28" s="446"/>
      <c r="C28" s="714"/>
      <c r="D28" s="714"/>
      <c r="E28" s="714"/>
      <c r="F28" s="714"/>
      <c r="G28" s="447"/>
    </row>
    <row r="29" spans="1:10" ht="20.100000000000001" customHeight="1">
      <c r="A29" s="316" t="s">
        <v>561</v>
      </c>
      <c r="B29" s="444"/>
      <c r="C29" s="443">
        <v>145.7369356914117</v>
      </c>
      <c r="D29" s="443">
        <v>104.16373907345135</v>
      </c>
      <c r="E29" s="443">
        <v>100.4522</v>
      </c>
      <c r="F29" s="443">
        <v>104.30399955918733</v>
      </c>
      <c r="G29" s="443">
        <v>105.73870182949882</v>
      </c>
    </row>
    <row r="30" spans="1:10" ht="20.100000000000001" customHeight="1">
      <c r="A30" s="316" t="s">
        <v>560</v>
      </c>
      <c r="B30" s="444"/>
      <c r="C30" s="443">
        <v>104.00788571167446</v>
      </c>
      <c r="D30" s="443">
        <v>105.00116298535549</v>
      </c>
      <c r="E30" s="443">
        <v>97.399900000000002</v>
      </c>
      <c r="F30" s="443">
        <v>106.36163458483769</v>
      </c>
      <c r="G30" s="443">
        <v>102.08964527898493</v>
      </c>
    </row>
    <row r="31" spans="1:10" ht="20.100000000000001" customHeight="1">
      <c r="A31" s="316" t="s">
        <v>559</v>
      </c>
      <c r="B31" s="444"/>
      <c r="C31" s="443"/>
      <c r="D31" s="443">
        <v>4.99</v>
      </c>
      <c r="E31" s="715">
        <v>0.33</v>
      </c>
      <c r="F31" s="715"/>
      <c r="G31" s="443">
        <v>2.59</v>
      </c>
    </row>
    <row r="32" spans="1:10" ht="20.100000000000001" customHeight="1"/>
    <row r="38" spans="3:7">
      <c r="C38" s="708"/>
      <c r="D38" s="708"/>
      <c r="E38" s="708"/>
      <c r="F38" s="708"/>
      <c r="G38" s="708"/>
    </row>
    <row r="39" spans="3:7">
      <c r="C39" s="708"/>
      <c r="D39" s="708"/>
      <c r="E39" s="708"/>
      <c r="F39" s="708"/>
      <c r="G39" s="708"/>
    </row>
    <row r="40" spans="3:7">
      <c r="C40" s="708"/>
      <c r="D40" s="708"/>
      <c r="E40" s="708"/>
      <c r="F40" s="708"/>
      <c r="G40" s="708"/>
    </row>
    <row r="41" spans="3:7" ht="13.8">
      <c r="C41" s="716"/>
      <c r="D41" s="716"/>
      <c r="E41" s="974"/>
      <c r="F41" s="974"/>
      <c r="G41" s="974"/>
    </row>
    <row r="42" spans="3:7" ht="13.8">
      <c r="C42" s="974"/>
      <c r="D42" s="974"/>
      <c r="E42" s="974"/>
      <c r="F42" s="974"/>
      <c r="G42" s="974"/>
    </row>
    <row r="43" spans="3:7" ht="13.8">
      <c r="C43" s="975"/>
      <c r="D43" s="717"/>
      <c r="E43" s="975"/>
      <c r="F43" s="975"/>
      <c r="G43" s="974"/>
    </row>
    <row r="44" spans="3:7" ht="13.8">
      <c r="C44" s="975"/>
      <c r="D44" s="717"/>
      <c r="E44" s="975"/>
      <c r="F44" s="975"/>
      <c r="G44" s="708"/>
    </row>
    <row r="45" spans="3:7">
      <c r="C45" s="708"/>
      <c r="D45" s="708"/>
      <c r="E45" s="708"/>
      <c r="F45" s="708"/>
      <c r="G45" s="708"/>
    </row>
    <row r="46" spans="3:7">
      <c r="C46" s="708"/>
      <c r="D46" s="708"/>
      <c r="E46" s="708"/>
      <c r="F46" s="708"/>
      <c r="G46" s="708"/>
    </row>
    <row r="47" spans="3:7">
      <c r="C47" s="708"/>
      <c r="D47" s="708"/>
      <c r="E47" s="708"/>
      <c r="F47" s="708"/>
      <c r="G47" s="708"/>
    </row>
    <row r="48" spans="3:7">
      <c r="C48" s="708"/>
      <c r="D48" s="708"/>
      <c r="E48" s="708"/>
      <c r="F48" s="708"/>
      <c r="G48" s="708"/>
    </row>
  </sheetData>
  <mergeCells count="1">
    <mergeCell ref="C5:E5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workbookViewId="0">
      <selection activeCell="I19" sqref="I19"/>
    </sheetView>
  </sheetViews>
  <sheetFormatPr defaultColWidth="9.33203125" defaultRowHeight="13.2"/>
  <cols>
    <col min="1" max="1" width="47.6640625" style="155" customWidth="1"/>
    <col min="2" max="4" width="12.6640625" style="155" customWidth="1"/>
    <col min="5" max="16384" width="9.33203125" style="155"/>
  </cols>
  <sheetData>
    <row r="1" spans="1:11" s="296" customFormat="1" ht="20.100000000000001" customHeight="1">
      <c r="A1" s="834" t="s">
        <v>776</v>
      </c>
      <c r="B1" s="835"/>
      <c r="C1" s="836"/>
      <c r="D1" s="836"/>
      <c r="E1" s="836"/>
      <c r="F1" s="836"/>
      <c r="G1" s="835"/>
      <c r="H1" s="835"/>
      <c r="I1" s="836"/>
    </row>
    <row r="2" spans="1:11" s="296" customFormat="1" ht="20.100000000000001" customHeight="1">
      <c r="A2" s="837"/>
      <c r="B2" s="837"/>
      <c r="C2" s="838"/>
      <c r="D2" s="836"/>
      <c r="E2" s="836"/>
      <c r="F2" s="836"/>
      <c r="G2" s="835"/>
      <c r="H2" s="835"/>
      <c r="I2" s="836"/>
    </row>
    <row r="3" spans="1:11" s="297" customFormat="1" ht="20.100000000000001" customHeight="1">
      <c r="A3" s="839"/>
      <c r="B3" s="840"/>
      <c r="C3" s="836"/>
      <c r="D3" s="841" t="s">
        <v>0</v>
      </c>
      <c r="E3" s="836"/>
      <c r="F3" s="836"/>
      <c r="G3" s="836"/>
      <c r="H3" s="836"/>
      <c r="I3" s="836"/>
    </row>
    <row r="4" spans="1:11" s="296" customFormat="1" ht="20.100000000000001" customHeight="1">
      <c r="A4" s="842"/>
      <c r="B4" s="1156" t="s">
        <v>720</v>
      </c>
      <c r="C4" s="1156"/>
      <c r="D4" s="670" t="s">
        <v>693</v>
      </c>
      <c r="E4" s="836"/>
      <c r="F4" s="836"/>
      <c r="G4" s="836"/>
      <c r="H4" s="836"/>
      <c r="I4" s="836"/>
    </row>
    <row r="5" spans="1:11" s="293" customFormat="1" ht="20.100000000000001" customHeight="1">
      <c r="A5" s="843"/>
      <c r="B5" s="671" t="s">
        <v>114</v>
      </c>
      <c r="C5" s="671" t="s">
        <v>113</v>
      </c>
      <c r="D5" s="672" t="s">
        <v>646</v>
      </c>
      <c r="E5" s="844"/>
      <c r="F5" s="844"/>
      <c r="G5" s="844"/>
      <c r="H5" s="844"/>
      <c r="I5" s="844"/>
    </row>
    <row r="6" spans="1:11" s="293" customFormat="1" ht="20.100000000000001" customHeight="1">
      <c r="A6" s="843"/>
      <c r="B6" s="673" t="s">
        <v>640</v>
      </c>
      <c r="C6" s="673" t="s">
        <v>692</v>
      </c>
      <c r="D6" s="674" t="s">
        <v>640</v>
      </c>
      <c r="E6" s="844"/>
      <c r="F6" s="844"/>
      <c r="G6" s="844"/>
      <c r="H6" s="844"/>
      <c r="I6" s="844"/>
    </row>
    <row r="7" spans="1:11" ht="18" customHeight="1">
      <c r="A7" s="721"/>
      <c r="B7" s="721"/>
      <c r="C7" s="721"/>
      <c r="D7" s="721"/>
      <c r="E7" s="721"/>
      <c r="F7" s="721"/>
      <c r="G7" s="721"/>
      <c r="H7" s="721"/>
      <c r="I7" s="721"/>
      <c r="J7" s="676"/>
      <c r="K7" s="676"/>
    </row>
    <row r="8" spans="1:11" ht="18" customHeight="1">
      <c r="A8" s="845" t="s">
        <v>273</v>
      </c>
      <c r="B8" s="846">
        <v>106.45156563082227</v>
      </c>
      <c r="C8" s="846">
        <v>100.74499220568541</v>
      </c>
      <c r="D8" s="847">
        <v>103.89344963951032</v>
      </c>
      <c r="E8" s="721"/>
      <c r="F8" s="721"/>
      <c r="G8" s="721"/>
      <c r="H8" s="722"/>
      <c r="I8" s="722"/>
      <c r="J8" s="676"/>
      <c r="K8" s="676"/>
    </row>
    <row r="9" spans="1:11" ht="18" customHeight="1">
      <c r="A9" s="848" t="s">
        <v>647</v>
      </c>
      <c r="B9" s="849">
        <v>105.08694755486705</v>
      </c>
      <c r="C9" s="849">
        <v>100.76047333903615</v>
      </c>
      <c r="D9" s="850">
        <v>102.44459402129478</v>
      </c>
      <c r="E9" s="721"/>
      <c r="F9" s="721"/>
      <c r="G9" s="721"/>
      <c r="H9" s="722"/>
      <c r="I9" s="722"/>
      <c r="J9" s="676"/>
      <c r="K9" s="676"/>
    </row>
    <row r="10" spans="1:11" ht="18" customHeight="1">
      <c r="A10" s="848" t="s">
        <v>648</v>
      </c>
      <c r="B10" s="849">
        <v>106.31752458610812</v>
      </c>
      <c r="C10" s="849">
        <v>100.62788154764866</v>
      </c>
      <c r="D10" s="850">
        <v>103.97650039131486</v>
      </c>
      <c r="E10" s="721"/>
      <c r="F10" s="721"/>
      <c r="G10" s="721"/>
      <c r="H10" s="722"/>
      <c r="I10" s="722"/>
      <c r="J10" s="676"/>
      <c r="K10" s="676"/>
    </row>
    <row r="11" spans="1:11" ht="18" customHeight="1">
      <c r="A11" s="848" t="s">
        <v>649</v>
      </c>
      <c r="B11" s="849">
        <v>110.70195686221321</v>
      </c>
      <c r="C11" s="849">
        <v>100.7172533523609</v>
      </c>
      <c r="D11" s="850">
        <v>108.43035479734012</v>
      </c>
      <c r="E11" s="721"/>
      <c r="F11" s="721"/>
      <c r="G11" s="721"/>
      <c r="H11" s="722"/>
      <c r="I11" s="722"/>
      <c r="J11" s="676"/>
      <c r="K11" s="676"/>
    </row>
    <row r="12" spans="1:11" ht="18" customHeight="1">
      <c r="A12" s="845" t="s">
        <v>721</v>
      </c>
      <c r="B12" s="846">
        <v>102.84151117735702</v>
      </c>
      <c r="C12" s="846">
        <v>98.991424813818711</v>
      </c>
      <c r="D12" s="847">
        <v>104.23757504684743</v>
      </c>
      <c r="E12" s="721"/>
      <c r="F12" s="721"/>
      <c r="G12" s="721"/>
      <c r="H12" s="722"/>
      <c r="I12" s="722"/>
      <c r="J12" s="676"/>
      <c r="K12" s="676"/>
    </row>
    <row r="13" spans="1:11" ht="18" customHeight="1">
      <c r="A13" s="848" t="s">
        <v>10</v>
      </c>
      <c r="B13" s="849">
        <v>106.63800784714448</v>
      </c>
      <c r="C13" s="849">
        <v>89.61332386667182</v>
      </c>
      <c r="D13" s="850">
        <v>118.89816195732912</v>
      </c>
      <c r="E13" s="721"/>
      <c r="F13" s="721"/>
      <c r="G13" s="721"/>
      <c r="H13" s="722"/>
      <c r="I13" s="722"/>
      <c r="J13" s="676"/>
      <c r="K13" s="676"/>
    </row>
    <row r="14" spans="1:11" ht="18" customHeight="1">
      <c r="A14" s="848" t="s">
        <v>16</v>
      </c>
      <c r="B14" s="849">
        <v>102.63838063178237</v>
      </c>
      <c r="C14" s="849">
        <v>99.632686773588219</v>
      </c>
      <c r="D14" s="850">
        <v>103.69160985512778</v>
      </c>
      <c r="E14" s="721"/>
      <c r="F14" s="721"/>
      <c r="G14" s="721"/>
      <c r="H14" s="722"/>
      <c r="I14" s="722"/>
      <c r="J14" s="676"/>
      <c r="K14" s="676"/>
    </row>
    <row r="15" spans="1:11" ht="30" customHeight="1">
      <c r="A15" s="851" t="s">
        <v>608</v>
      </c>
      <c r="B15" s="849">
        <v>107.3742110796436</v>
      </c>
      <c r="C15" s="849">
        <v>99.800601583003584</v>
      </c>
      <c r="D15" s="850">
        <v>105.53804878158266</v>
      </c>
      <c r="E15" s="721"/>
      <c r="F15" s="721"/>
      <c r="G15" s="721"/>
      <c r="H15" s="722"/>
      <c r="I15" s="722"/>
      <c r="J15" s="676"/>
      <c r="K15" s="676"/>
    </row>
    <row r="16" spans="1:11" ht="30" customHeight="1">
      <c r="A16" s="851" t="s">
        <v>722</v>
      </c>
      <c r="B16" s="849">
        <v>102.2093311006643</v>
      </c>
      <c r="C16" s="849">
        <v>100.21216611693207</v>
      </c>
      <c r="D16" s="850">
        <v>101.90673049228909</v>
      </c>
      <c r="E16" s="852"/>
      <c r="F16" s="852"/>
      <c r="G16" s="721"/>
      <c r="H16" s="722"/>
      <c r="I16" s="722"/>
      <c r="J16" s="676"/>
      <c r="K16" s="676"/>
    </row>
    <row r="17" spans="1:11" ht="18" customHeight="1">
      <c r="A17" s="845" t="s">
        <v>269</v>
      </c>
      <c r="B17" s="846">
        <v>104.73970887820563</v>
      </c>
      <c r="C17" s="846">
        <v>101.2441</v>
      </c>
      <c r="D17" s="847">
        <v>103.69029067302021</v>
      </c>
      <c r="E17" s="853"/>
      <c r="F17" s="853"/>
      <c r="G17" s="721"/>
      <c r="H17" s="722"/>
      <c r="I17" s="722"/>
      <c r="J17" s="676"/>
      <c r="K17" s="676"/>
    </row>
    <row r="18" spans="1:11" ht="18" customHeight="1">
      <c r="A18" s="854" t="s">
        <v>230</v>
      </c>
      <c r="B18" s="855"/>
      <c r="C18" s="855"/>
      <c r="D18" s="850"/>
      <c r="E18" s="853"/>
      <c r="F18" s="853"/>
      <c r="G18" s="721"/>
      <c r="H18" s="722"/>
      <c r="I18" s="722"/>
      <c r="J18" s="676"/>
      <c r="K18" s="676"/>
    </row>
    <row r="19" spans="1:11" ht="18" customHeight="1">
      <c r="A19" s="848" t="s">
        <v>267</v>
      </c>
      <c r="B19" s="849">
        <v>109.40992215313064</v>
      </c>
      <c r="C19" s="849">
        <v>99.047200000000004</v>
      </c>
      <c r="D19" s="850">
        <v>108.35826465296306</v>
      </c>
      <c r="E19" s="853"/>
      <c r="F19" s="853"/>
      <c r="G19" s="721"/>
      <c r="H19" s="722"/>
      <c r="I19" s="722"/>
      <c r="J19" s="676"/>
      <c r="K19" s="676"/>
    </row>
    <row r="20" spans="1:11" ht="18" customHeight="1">
      <c r="A20" s="848" t="s">
        <v>266</v>
      </c>
      <c r="B20" s="849">
        <v>106.89493751338841</v>
      </c>
      <c r="C20" s="849">
        <v>101.1802</v>
      </c>
      <c r="D20" s="850">
        <v>105.51566638367629</v>
      </c>
      <c r="E20" s="853"/>
      <c r="F20" s="853"/>
      <c r="G20" s="721"/>
      <c r="H20" s="722"/>
      <c r="I20" s="722"/>
      <c r="J20" s="676"/>
      <c r="K20" s="676"/>
    </row>
    <row r="21" spans="1:11" ht="18" customHeight="1">
      <c r="A21" s="848" t="s">
        <v>265</v>
      </c>
      <c r="B21" s="849">
        <v>102.66795311225989</v>
      </c>
      <c r="C21" s="849">
        <v>102.29179999999999</v>
      </c>
      <c r="D21" s="850">
        <v>101.06667588073626</v>
      </c>
      <c r="E21" s="853"/>
      <c r="F21" s="853"/>
      <c r="G21" s="721"/>
      <c r="H21" s="722"/>
      <c r="I21" s="722"/>
      <c r="J21" s="676"/>
      <c r="K21" s="676"/>
    </row>
    <row r="22" spans="1:11" ht="18" customHeight="1">
      <c r="A22" s="848" t="s">
        <v>261</v>
      </c>
      <c r="B22" s="849">
        <v>109.32866137186284</v>
      </c>
      <c r="C22" s="849">
        <v>106.79519999999999</v>
      </c>
      <c r="D22" s="850">
        <v>103.29716595253383</v>
      </c>
      <c r="E22" s="853"/>
      <c r="F22" s="853"/>
      <c r="G22" s="721"/>
      <c r="H22" s="722"/>
      <c r="I22" s="722"/>
      <c r="J22" s="676"/>
      <c r="K22" s="676"/>
    </row>
    <row r="23" spans="1:11" ht="18" customHeight="1">
      <c r="A23" s="848" t="s">
        <v>260</v>
      </c>
      <c r="B23" s="849">
        <v>100.40640326133679</v>
      </c>
      <c r="C23" s="849">
        <v>100.0213</v>
      </c>
      <c r="D23" s="850">
        <v>100.69434882436671</v>
      </c>
      <c r="E23" s="853"/>
      <c r="F23" s="853"/>
      <c r="G23" s="721"/>
      <c r="H23" s="722"/>
      <c r="I23" s="722"/>
      <c r="J23" s="676"/>
      <c r="K23" s="676"/>
    </row>
    <row r="24" spans="1:11" ht="18" customHeight="1">
      <c r="A24" s="848" t="s">
        <v>259</v>
      </c>
      <c r="B24" s="849">
        <v>101.02256335866275</v>
      </c>
      <c r="C24" s="849">
        <v>100.5829</v>
      </c>
      <c r="D24" s="850">
        <v>100.56731090024654</v>
      </c>
      <c r="E24" s="721"/>
      <c r="F24" s="721"/>
      <c r="G24" s="721"/>
      <c r="H24" s="722"/>
      <c r="I24" s="722"/>
      <c r="J24" s="676"/>
      <c r="K24" s="676"/>
    </row>
    <row r="25" spans="1:11" ht="18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676"/>
      <c r="K25" s="676"/>
    </row>
    <row r="26" spans="1:11">
      <c r="A26" s="721"/>
      <c r="B26" s="721"/>
      <c r="C26" s="721"/>
      <c r="D26" s="721"/>
      <c r="E26" s="721"/>
      <c r="F26" s="721"/>
      <c r="G26" s="721"/>
      <c r="H26" s="721"/>
      <c r="I26" s="721"/>
      <c r="J26" s="676"/>
      <c r="K26" s="676"/>
    </row>
    <row r="27" spans="1:11">
      <c r="A27" s="721"/>
      <c r="B27" s="721"/>
      <c r="C27" s="721"/>
      <c r="D27" s="721"/>
      <c r="E27" s="721"/>
      <c r="F27" s="721"/>
      <c r="G27" s="721"/>
      <c r="H27" s="721"/>
      <c r="I27" s="721"/>
      <c r="J27" s="676"/>
      <c r="K27" s="676"/>
    </row>
    <row r="28" spans="1:11">
      <c r="A28" s="721"/>
      <c r="B28" s="721"/>
      <c r="C28" s="721"/>
      <c r="D28" s="721"/>
      <c r="E28" s="721"/>
      <c r="F28" s="721"/>
      <c r="G28" s="721"/>
      <c r="H28" s="721"/>
      <c r="I28" s="721"/>
      <c r="J28" s="676"/>
      <c r="K28" s="676"/>
    </row>
    <row r="29" spans="1:11">
      <c r="A29" s="721"/>
      <c r="B29" s="721"/>
      <c r="C29" s="721"/>
      <c r="D29" s="721"/>
      <c r="E29" s="721"/>
      <c r="F29" s="721"/>
      <c r="G29" s="721"/>
      <c r="H29" s="721"/>
      <c r="I29" s="721"/>
      <c r="J29" s="676"/>
      <c r="K29" s="676"/>
    </row>
    <row r="30" spans="1:11">
      <c r="A30" s="721"/>
      <c r="B30" s="721"/>
      <c r="C30" s="721"/>
      <c r="D30" s="721"/>
      <c r="E30" s="721"/>
      <c r="F30" s="721"/>
      <c r="G30" s="721"/>
      <c r="H30" s="721"/>
      <c r="I30" s="721"/>
      <c r="J30" s="676"/>
      <c r="K30" s="676"/>
    </row>
    <row r="31" spans="1:11">
      <c r="A31" s="721"/>
      <c r="B31" s="721"/>
      <c r="C31" s="721"/>
      <c r="D31" s="721"/>
      <c r="E31" s="721"/>
      <c r="F31" s="721"/>
      <c r="G31" s="721"/>
      <c r="H31" s="721"/>
      <c r="I31" s="721"/>
      <c r="J31" s="676"/>
      <c r="K31" s="676"/>
    </row>
    <row r="32" spans="1:11">
      <c r="A32" s="721"/>
      <c r="B32" s="721"/>
      <c r="C32" s="721"/>
      <c r="D32" s="721"/>
      <c r="E32" s="721"/>
      <c r="F32" s="721"/>
      <c r="G32" s="721"/>
      <c r="H32" s="721"/>
      <c r="I32" s="721"/>
      <c r="J32" s="676"/>
      <c r="K32" s="676"/>
    </row>
    <row r="33" spans="1:11">
      <c r="A33" s="721"/>
      <c r="B33" s="721"/>
      <c r="C33" s="721"/>
      <c r="D33" s="721"/>
      <c r="E33" s="721"/>
      <c r="F33" s="721"/>
      <c r="G33" s="721"/>
      <c r="H33" s="721"/>
      <c r="I33" s="721"/>
      <c r="J33" s="676"/>
      <c r="K33" s="676"/>
    </row>
    <row r="34" spans="1:11">
      <c r="A34" s="721"/>
      <c r="B34" s="721"/>
      <c r="C34" s="721"/>
      <c r="D34" s="721"/>
      <c r="E34" s="721"/>
      <c r="F34" s="721"/>
      <c r="G34" s="721"/>
      <c r="H34" s="721"/>
      <c r="I34" s="721"/>
      <c r="J34" s="676"/>
      <c r="K34" s="676"/>
    </row>
    <row r="35" spans="1:11">
      <c r="A35" s="721"/>
      <c r="B35" s="721"/>
      <c r="C35" s="721"/>
      <c r="D35" s="721"/>
      <c r="E35" s="721"/>
      <c r="F35" s="721"/>
      <c r="G35" s="721"/>
      <c r="H35" s="721"/>
      <c r="I35" s="721"/>
      <c r="J35" s="676"/>
      <c r="K35" s="676"/>
    </row>
    <row r="36" spans="1:11">
      <c r="A36" s="721"/>
      <c r="B36" s="721"/>
      <c r="C36" s="721"/>
      <c r="D36" s="721"/>
      <c r="E36" s="721"/>
      <c r="F36" s="721"/>
      <c r="G36" s="721"/>
      <c r="H36" s="721"/>
      <c r="I36" s="721"/>
      <c r="J36" s="676"/>
      <c r="K36" s="676"/>
    </row>
    <row r="37" spans="1:11">
      <c r="A37" s="721"/>
      <c r="B37" s="721"/>
      <c r="C37" s="721"/>
      <c r="D37" s="721"/>
      <c r="E37" s="721"/>
      <c r="F37" s="721"/>
      <c r="G37" s="721"/>
      <c r="H37" s="721"/>
      <c r="I37" s="721"/>
      <c r="J37" s="676"/>
      <c r="K37" s="676"/>
    </row>
    <row r="38" spans="1:11">
      <c r="A38" s="721"/>
      <c r="B38" s="721"/>
      <c r="C38" s="721"/>
      <c r="D38" s="721"/>
      <c r="E38" s="721"/>
      <c r="F38" s="721"/>
      <c r="G38" s="721"/>
      <c r="H38" s="721"/>
      <c r="I38" s="721"/>
      <c r="J38" s="676"/>
      <c r="K38" s="676"/>
    </row>
    <row r="39" spans="1:11">
      <c r="A39" s="721"/>
      <c r="B39" s="721"/>
      <c r="C39" s="721"/>
      <c r="D39" s="721"/>
      <c r="E39" s="721"/>
      <c r="F39" s="721"/>
      <c r="G39" s="721"/>
      <c r="H39" s="721"/>
      <c r="I39" s="721"/>
      <c r="J39" s="676"/>
      <c r="K39" s="676"/>
    </row>
    <row r="40" spans="1:11">
      <c r="A40" s="721"/>
      <c r="B40" s="721"/>
      <c r="C40" s="721"/>
      <c r="D40" s="721"/>
      <c r="E40" s="721"/>
      <c r="F40" s="721"/>
      <c r="G40" s="721"/>
      <c r="H40" s="721"/>
      <c r="I40" s="721"/>
      <c r="J40" s="676"/>
      <c r="K40" s="676"/>
    </row>
    <row r="41" spans="1:11">
      <c r="A41" s="721"/>
      <c r="B41" s="721"/>
      <c r="C41" s="721"/>
      <c r="D41" s="721"/>
      <c r="E41" s="721"/>
      <c r="F41" s="721"/>
      <c r="G41" s="721"/>
      <c r="H41" s="721"/>
      <c r="I41" s="721"/>
      <c r="J41" s="676"/>
      <c r="K41" s="676"/>
    </row>
    <row r="42" spans="1:11">
      <c r="A42" s="721"/>
      <c r="B42" s="721"/>
      <c r="C42" s="721"/>
      <c r="D42" s="721"/>
      <c r="E42" s="721"/>
      <c r="F42" s="721"/>
      <c r="G42" s="721"/>
      <c r="H42" s="721"/>
      <c r="I42" s="721"/>
      <c r="J42" s="676"/>
      <c r="K42" s="676"/>
    </row>
    <row r="43" spans="1:11">
      <c r="A43" s="721"/>
      <c r="B43" s="721"/>
      <c r="C43" s="721"/>
      <c r="D43" s="721"/>
      <c r="E43" s="721"/>
      <c r="F43" s="721"/>
      <c r="G43" s="721"/>
      <c r="H43" s="721"/>
      <c r="I43" s="721"/>
      <c r="J43" s="676"/>
      <c r="K43" s="676"/>
    </row>
    <row r="44" spans="1:11">
      <c r="A44" s="721"/>
      <c r="B44" s="721"/>
      <c r="C44" s="721"/>
      <c r="D44" s="721"/>
      <c r="E44" s="721"/>
      <c r="F44" s="721"/>
      <c r="G44" s="721"/>
      <c r="H44" s="721"/>
      <c r="I44" s="721"/>
      <c r="J44" s="676"/>
      <c r="K44" s="676"/>
    </row>
    <row r="45" spans="1:11">
      <c r="A45" s="721"/>
      <c r="B45" s="721"/>
      <c r="C45" s="721"/>
      <c r="D45" s="721"/>
      <c r="E45" s="721"/>
      <c r="F45" s="721"/>
      <c r="G45" s="721"/>
      <c r="H45" s="721"/>
      <c r="I45" s="721"/>
      <c r="J45" s="676"/>
      <c r="K45" s="676"/>
    </row>
    <row r="46" spans="1:11">
      <c r="A46" s="721"/>
      <c r="B46" s="721"/>
      <c r="C46" s="721"/>
      <c r="D46" s="721"/>
      <c r="E46" s="721"/>
      <c r="F46" s="721"/>
      <c r="G46" s="721"/>
      <c r="H46" s="721"/>
      <c r="I46" s="721"/>
      <c r="J46" s="676"/>
      <c r="K46" s="676"/>
    </row>
    <row r="47" spans="1:11">
      <c r="A47" s="721"/>
      <c r="B47" s="721"/>
      <c r="C47" s="721"/>
      <c r="D47" s="721"/>
      <c r="E47" s="721"/>
      <c r="F47" s="721"/>
      <c r="G47" s="721"/>
      <c r="H47" s="721"/>
      <c r="I47" s="721"/>
      <c r="J47" s="676"/>
      <c r="K47" s="676"/>
    </row>
    <row r="48" spans="1:11">
      <c r="A48" s="721"/>
      <c r="B48" s="721"/>
      <c r="C48" s="721"/>
      <c r="D48" s="721"/>
      <c r="E48" s="721"/>
      <c r="F48" s="721"/>
      <c r="G48" s="721"/>
      <c r="H48" s="721"/>
      <c r="I48" s="721"/>
      <c r="J48" s="676"/>
      <c r="K48" s="676"/>
    </row>
    <row r="49" spans="1:11">
      <c r="A49" s="721"/>
      <c r="B49" s="721"/>
      <c r="C49" s="721"/>
      <c r="D49" s="721"/>
      <c r="E49" s="721"/>
      <c r="F49" s="721"/>
      <c r="G49" s="721"/>
      <c r="H49" s="721"/>
      <c r="I49" s="721"/>
      <c r="J49" s="676"/>
      <c r="K49" s="676"/>
    </row>
    <row r="50" spans="1:11">
      <c r="A50" s="721"/>
      <c r="B50" s="721"/>
      <c r="C50" s="721"/>
      <c r="D50" s="721"/>
      <c r="E50" s="721"/>
      <c r="F50" s="721"/>
      <c r="G50" s="721"/>
      <c r="H50" s="721"/>
      <c r="I50" s="721"/>
      <c r="J50" s="676"/>
      <c r="K50" s="676"/>
    </row>
    <row r="51" spans="1:11">
      <c r="A51" s="721"/>
      <c r="B51" s="721"/>
      <c r="C51" s="721"/>
      <c r="D51" s="721"/>
      <c r="E51" s="721"/>
      <c r="F51" s="721"/>
      <c r="G51" s="721"/>
      <c r="H51" s="721"/>
      <c r="I51" s="721"/>
      <c r="J51" s="676"/>
      <c r="K51" s="676"/>
    </row>
    <row r="52" spans="1:11">
      <c r="A52" s="721"/>
      <c r="B52" s="721"/>
      <c r="C52" s="721"/>
      <c r="D52" s="721"/>
      <c r="E52" s="721"/>
      <c r="F52" s="721"/>
      <c r="G52" s="721"/>
      <c r="H52" s="721"/>
      <c r="I52" s="721"/>
      <c r="J52" s="676"/>
      <c r="K52" s="676"/>
    </row>
    <row r="53" spans="1:11">
      <c r="A53" s="721"/>
      <c r="B53" s="721"/>
      <c r="C53" s="721"/>
      <c r="D53" s="721"/>
      <c r="E53" s="721"/>
      <c r="F53" s="721"/>
      <c r="G53" s="721"/>
      <c r="H53" s="721"/>
      <c r="I53" s="721"/>
      <c r="J53" s="676"/>
      <c r="K53" s="676"/>
    </row>
    <row r="54" spans="1:11">
      <c r="A54" s="721"/>
      <c r="B54" s="721"/>
      <c r="C54" s="721"/>
      <c r="D54" s="721"/>
      <c r="E54" s="721"/>
      <c r="F54" s="721"/>
      <c r="G54" s="721"/>
      <c r="H54" s="721"/>
      <c r="I54" s="721"/>
      <c r="J54" s="676"/>
      <c r="K54" s="676"/>
    </row>
    <row r="55" spans="1:11">
      <c r="A55" s="721"/>
      <c r="B55" s="721"/>
      <c r="C55" s="721"/>
      <c r="D55" s="721"/>
      <c r="E55" s="721"/>
      <c r="F55" s="721"/>
      <c r="G55" s="721"/>
      <c r="H55" s="721"/>
      <c r="I55" s="721"/>
      <c r="J55" s="676"/>
      <c r="K55" s="676"/>
    </row>
    <row r="56" spans="1:11">
      <c r="A56" s="721"/>
      <c r="B56" s="721"/>
      <c r="C56" s="721"/>
      <c r="D56" s="721"/>
      <c r="E56" s="721"/>
      <c r="F56" s="721"/>
      <c r="G56" s="721"/>
      <c r="H56" s="721"/>
      <c r="I56" s="721"/>
      <c r="J56" s="676"/>
      <c r="K56" s="676"/>
    </row>
    <row r="57" spans="1:11">
      <c r="A57" s="721"/>
      <c r="B57" s="721"/>
      <c r="C57" s="721"/>
      <c r="D57" s="721"/>
      <c r="E57" s="721"/>
      <c r="F57" s="721"/>
      <c r="G57" s="721"/>
      <c r="H57" s="721"/>
      <c r="I57" s="721"/>
      <c r="J57" s="676"/>
      <c r="K57" s="676"/>
    </row>
    <row r="58" spans="1:11">
      <c r="A58" s="721"/>
      <c r="B58" s="721"/>
      <c r="C58" s="721"/>
      <c r="D58" s="721"/>
      <c r="E58" s="721"/>
      <c r="F58" s="721"/>
      <c r="G58" s="721"/>
      <c r="H58" s="721"/>
      <c r="I58" s="721"/>
      <c r="J58" s="676"/>
      <c r="K58" s="676"/>
    </row>
    <row r="59" spans="1:11">
      <c r="A59" s="721"/>
      <c r="B59" s="721"/>
      <c r="C59" s="721"/>
      <c r="D59" s="721"/>
      <c r="E59" s="721"/>
      <c r="F59" s="721"/>
      <c r="G59" s="721"/>
      <c r="H59" s="721"/>
      <c r="I59" s="721"/>
      <c r="J59" s="676"/>
      <c r="K59" s="676"/>
    </row>
    <row r="60" spans="1:11">
      <c r="A60" s="721"/>
      <c r="B60" s="721"/>
      <c r="C60" s="721"/>
      <c r="D60" s="721"/>
      <c r="E60" s="721"/>
      <c r="F60" s="721"/>
      <c r="G60" s="721"/>
      <c r="H60" s="721"/>
      <c r="I60" s="721"/>
      <c r="J60" s="676"/>
      <c r="K60" s="676"/>
    </row>
    <row r="61" spans="1:11">
      <c r="A61" s="721"/>
      <c r="B61" s="721"/>
      <c r="C61" s="721"/>
      <c r="D61" s="721"/>
      <c r="E61" s="721"/>
      <c r="F61" s="721"/>
      <c r="G61" s="721"/>
      <c r="H61" s="721"/>
      <c r="I61" s="721"/>
      <c r="J61" s="676"/>
      <c r="K61" s="676"/>
    </row>
    <row r="62" spans="1:11">
      <c r="A62" s="721"/>
      <c r="B62" s="721"/>
      <c r="C62" s="721"/>
      <c r="D62" s="721"/>
      <c r="E62" s="721"/>
      <c r="F62" s="721"/>
      <c r="G62" s="721"/>
      <c r="H62" s="721"/>
      <c r="I62" s="721"/>
      <c r="J62" s="676"/>
      <c r="K62" s="676"/>
    </row>
    <row r="63" spans="1:11">
      <c r="A63" s="721"/>
      <c r="B63" s="721"/>
      <c r="C63" s="721"/>
      <c r="D63" s="721"/>
      <c r="E63" s="721"/>
      <c r="F63" s="721"/>
      <c r="G63" s="721"/>
      <c r="H63" s="721"/>
      <c r="I63" s="721"/>
      <c r="J63" s="676"/>
      <c r="K63" s="676"/>
    </row>
    <row r="64" spans="1:11">
      <c r="A64" s="721"/>
      <c r="B64" s="721"/>
      <c r="C64" s="721"/>
      <c r="D64" s="721"/>
      <c r="E64" s="721"/>
      <c r="F64" s="721"/>
      <c r="G64" s="721"/>
      <c r="H64" s="721"/>
      <c r="I64" s="721"/>
      <c r="J64" s="676"/>
      <c r="K64" s="676"/>
    </row>
    <row r="65" spans="1:11">
      <c r="A65" s="721"/>
      <c r="B65" s="721"/>
      <c r="C65" s="721"/>
      <c r="D65" s="721"/>
      <c r="E65" s="721"/>
      <c r="F65" s="721"/>
      <c r="G65" s="721"/>
      <c r="H65" s="721"/>
      <c r="I65" s="721"/>
      <c r="J65" s="676"/>
      <c r="K65" s="676"/>
    </row>
    <row r="66" spans="1:11">
      <c r="A66" s="721"/>
      <c r="B66" s="721"/>
      <c r="C66" s="721"/>
      <c r="D66" s="721"/>
      <c r="E66" s="721"/>
      <c r="F66" s="721"/>
      <c r="G66" s="721"/>
      <c r="H66" s="721"/>
      <c r="I66" s="721"/>
      <c r="J66" s="676"/>
      <c r="K66" s="676"/>
    </row>
    <row r="67" spans="1:11">
      <c r="A67" s="721"/>
      <c r="B67" s="721"/>
      <c r="C67" s="721"/>
      <c r="D67" s="721"/>
      <c r="E67" s="721"/>
      <c r="F67" s="721"/>
      <c r="G67" s="721"/>
      <c r="H67" s="721"/>
      <c r="I67" s="721"/>
      <c r="J67" s="676"/>
      <c r="K67" s="676"/>
    </row>
    <row r="68" spans="1:11">
      <c r="A68" s="721"/>
      <c r="B68" s="721"/>
      <c r="C68" s="721"/>
      <c r="D68" s="721"/>
      <c r="E68" s="721"/>
      <c r="F68" s="721"/>
      <c r="G68" s="721"/>
      <c r="H68" s="721"/>
      <c r="I68" s="721"/>
      <c r="J68" s="676"/>
      <c r="K68" s="676"/>
    </row>
    <row r="69" spans="1:11">
      <c r="A69" s="721"/>
      <c r="B69" s="721"/>
      <c r="C69" s="721"/>
      <c r="D69" s="721"/>
      <c r="E69" s="721"/>
      <c r="F69" s="721"/>
      <c r="G69" s="721"/>
      <c r="H69" s="721"/>
      <c r="I69" s="721"/>
      <c r="J69" s="676"/>
      <c r="K69" s="676"/>
    </row>
    <row r="70" spans="1:11">
      <c r="A70" s="721"/>
      <c r="B70" s="721"/>
      <c r="C70" s="721"/>
      <c r="D70" s="721"/>
      <c r="E70" s="721"/>
      <c r="F70" s="721"/>
      <c r="G70" s="721"/>
      <c r="H70" s="721"/>
      <c r="I70" s="721"/>
      <c r="J70" s="676"/>
      <c r="K70" s="676"/>
    </row>
    <row r="71" spans="1:11">
      <c r="A71" s="721"/>
      <c r="B71" s="721"/>
      <c r="C71" s="721"/>
      <c r="D71" s="721"/>
      <c r="E71" s="721"/>
      <c r="F71" s="721"/>
      <c r="G71" s="721"/>
      <c r="H71" s="721"/>
      <c r="I71" s="721"/>
      <c r="J71" s="676"/>
      <c r="K71" s="676"/>
    </row>
    <row r="72" spans="1:11">
      <c r="A72" s="721"/>
      <c r="B72" s="721"/>
      <c r="C72" s="721"/>
      <c r="D72" s="721"/>
      <c r="E72" s="721"/>
      <c r="F72" s="721"/>
      <c r="G72" s="721"/>
      <c r="H72" s="721"/>
      <c r="I72" s="721"/>
      <c r="J72" s="676"/>
      <c r="K72" s="676"/>
    </row>
    <row r="73" spans="1:11">
      <c r="A73" s="721"/>
      <c r="B73" s="721"/>
      <c r="C73" s="721"/>
      <c r="D73" s="721"/>
      <c r="E73" s="721"/>
      <c r="F73" s="721"/>
      <c r="G73" s="721"/>
      <c r="H73" s="721"/>
      <c r="I73" s="721"/>
      <c r="J73" s="676"/>
      <c r="K73" s="676"/>
    </row>
    <row r="74" spans="1:11">
      <c r="A74" s="721"/>
      <c r="B74" s="721"/>
      <c r="C74" s="721"/>
      <c r="D74" s="721"/>
      <c r="E74" s="721"/>
      <c r="F74" s="721"/>
      <c r="G74" s="721"/>
      <c r="H74" s="721"/>
      <c r="I74" s="721"/>
      <c r="J74" s="676"/>
      <c r="K74" s="676"/>
    </row>
    <row r="75" spans="1:11">
      <c r="A75" s="721"/>
      <c r="B75" s="721"/>
      <c r="C75" s="721"/>
      <c r="D75" s="721"/>
      <c r="E75" s="721"/>
      <c r="F75" s="721"/>
      <c r="G75" s="721"/>
      <c r="H75" s="721"/>
      <c r="I75" s="721"/>
      <c r="J75" s="676"/>
      <c r="K75" s="676"/>
    </row>
    <row r="76" spans="1:11">
      <c r="A76" s="721"/>
      <c r="B76" s="721"/>
      <c r="C76" s="721"/>
      <c r="D76" s="721"/>
      <c r="E76" s="721"/>
      <c r="F76" s="721"/>
      <c r="G76" s="721"/>
      <c r="H76" s="721"/>
      <c r="I76" s="721"/>
      <c r="J76" s="676"/>
      <c r="K76" s="676"/>
    </row>
    <row r="77" spans="1:11">
      <c r="A77" s="721"/>
      <c r="B77" s="721"/>
      <c r="C77" s="721"/>
      <c r="D77" s="721"/>
      <c r="E77" s="721"/>
      <c r="F77" s="721"/>
      <c r="G77" s="721"/>
      <c r="H77" s="721"/>
      <c r="I77" s="721"/>
      <c r="J77" s="676"/>
      <c r="K77" s="676"/>
    </row>
    <row r="78" spans="1:11">
      <c r="A78" s="721"/>
      <c r="B78" s="721"/>
      <c r="C78" s="721"/>
      <c r="D78" s="721"/>
      <c r="E78" s="721"/>
      <c r="F78" s="721"/>
      <c r="G78" s="721"/>
      <c r="H78" s="721"/>
      <c r="I78" s="721"/>
      <c r="J78" s="676"/>
      <c r="K78" s="676"/>
    </row>
    <row r="79" spans="1:11">
      <c r="A79" s="721"/>
      <c r="B79" s="721"/>
      <c r="C79" s="721"/>
      <c r="D79" s="721"/>
      <c r="E79" s="721"/>
      <c r="F79" s="721"/>
      <c r="G79" s="721"/>
      <c r="H79" s="721"/>
      <c r="I79" s="721"/>
      <c r="J79" s="676"/>
      <c r="K79" s="676"/>
    </row>
    <row r="80" spans="1:11">
      <c r="A80" s="721"/>
      <c r="B80" s="721"/>
      <c r="C80" s="721"/>
      <c r="D80" s="721"/>
      <c r="E80" s="721"/>
      <c r="F80" s="721"/>
      <c r="G80" s="721"/>
      <c r="H80" s="721"/>
      <c r="I80" s="721"/>
      <c r="J80" s="676"/>
      <c r="K80" s="676"/>
    </row>
    <row r="81" spans="1:11">
      <c r="A81" s="721"/>
      <c r="B81" s="721"/>
      <c r="C81" s="721"/>
      <c r="D81" s="721"/>
      <c r="E81" s="721"/>
      <c r="F81" s="721"/>
      <c r="G81" s="721"/>
      <c r="H81" s="721"/>
      <c r="I81" s="721"/>
      <c r="J81" s="676"/>
      <c r="K81" s="676"/>
    </row>
    <row r="82" spans="1:11">
      <c r="A82" s="721"/>
      <c r="B82" s="721"/>
      <c r="C82" s="721"/>
      <c r="D82" s="721"/>
      <c r="E82" s="721"/>
      <c r="F82" s="721"/>
      <c r="G82" s="721"/>
      <c r="H82" s="721"/>
      <c r="I82" s="721"/>
      <c r="J82" s="676"/>
      <c r="K82" s="676"/>
    </row>
    <row r="83" spans="1:11">
      <c r="A83" s="721"/>
      <c r="B83" s="721"/>
      <c r="C83" s="721"/>
      <c r="D83" s="721"/>
      <c r="E83" s="721"/>
      <c r="F83" s="721"/>
      <c r="G83" s="721"/>
      <c r="H83" s="721"/>
      <c r="I83" s="721"/>
      <c r="J83" s="676"/>
      <c r="K83" s="676"/>
    </row>
    <row r="84" spans="1:11">
      <c r="A84" s="721"/>
      <c r="B84" s="721"/>
      <c r="C84" s="721"/>
      <c r="D84" s="721"/>
      <c r="E84" s="721"/>
      <c r="F84" s="721"/>
      <c r="G84" s="721"/>
      <c r="H84" s="721"/>
      <c r="I84" s="721"/>
      <c r="J84" s="676"/>
      <c r="K84" s="676"/>
    </row>
    <row r="85" spans="1:11">
      <c r="A85" s="721"/>
      <c r="B85" s="721"/>
      <c r="C85" s="721"/>
      <c r="D85" s="721"/>
      <c r="E85" s="721"/>
      <c r="F85" s="721"/>
      <c r="G85" s="721"/>
      <c r="H85" s="721"/>
      <c r="I85" s="721"/>
      <c r="J85" s="676"/>
      <c r="K85" s="676"/>
    </row>
    <row r="86" spans="1:11">
      <c r="A86" s="721"/>
      <c r="B86" s="721"/>
      <c r="C86" s="721"/>
      <c r="D86" s="721"/>
      <c r="E86" s="721"/>
      <c r="F86" s="721"/>
      <c r="G86" s="721"/>
      <c r="H86" s="721"/>
      <c r="I86" s="721"/>
      <c r="J86" s="676"/>
      <c r="K86" s="676"/>
    </row>
    <row r="87" spans="1:11">
      <c r="A87" s="721"/>
      <c r="B87" s="721"/>
      <c r="C87" s="721"/>
      <c r="D87" s="721"/>
      <c r="E87" s="721"/>
      <c r="F87" s="721"/>
      <c r="G87" s="721"/>
      <c r="H87" s="721"/>
      <c r="I87" s="721"/>
      <c r="J87" s="676"/>
      <c r="K87" s="676"/>
    </row>
    <row r="88" spans="1:11">
      <c r="A88" s="721"/>
      <c r="B88" s="721"/>
      <c r="C88" s="721"/>
      <c r="D88" s="721"/>
      <c r="E88" s="721"/>
      <c r="F88" s="721"/>
      <c r="G88" s="721"/>
      <c r="H88" s="721"/>
      <c r="I88" s="721"/>
      <c r="J88" s="676"/>
      <c r="K88" s="676"/>
    </row>
    <row r="89" spans="1:11">
      <c r="A89" s="721"/>
      <c r="B89" s="721"/>
      <c r="C89" s="721"/>
      <c r="D89" s="721"/>
      <c r="E89" s="721"/>
      <c r="F89" s="721"/>
      <c r="G89" s="721"/>
      <c r="H89" s="721"/>
      <c r="I89" s="721"/>
      <c r="J89" s="676"/>
      <c r="K89" s="676"/>
    </row>
    <row r="90" spans="1:11">
      <c r="A90" s="721"/>
      <c r="B90" s="721"/>
      <c r="C90" s="721"/>
      <c r="D90" s="721"/>
      <c r="E90" s="721"/>
      <c r="F90" s="721"/>
      <c r="G90" s="721"/>
      <c r="H90" s="721"/>
      <c r="I90" s="721"/>
      <c r="J90" s="676"/>
      <c r="K90" s="676"/>
    </row>
    <row r="91" spans="1:11">
      <c r="A91" s="721"/>
      <c r="B91" s="721"/>
      <c r="C91" s="721"/>
      <c r="D91" s="721"/>
      <c r="E91" s="721"/>
      <c r="F91" s="721"/>
      <c r="G91" s="721"/>
      <c r="H91" s="721"/>
      <c r="I91" s="721"/>
      <c r="J91" s="676"/>
      <c r="K91" s="676"/>
    </row>
    <row r="92" spans="1:11">
      <c r="A92" s="721"/>
      <c r="B92" s="721"/>
      <c r="C92" s="721"/>
      <c r="D92" s="721"/>
      <c r="E92" s="721"/>
      <c r="F92" s="721"/>
      <c r="G92" s="721"/>
      <c r="H92" s="721"/>
      <c r="I92" s="721"/>
      <c r="J92" s="676"/>
      <c r="K92" s="676"/>
    </row>
    <row r="93" spans="1:11">
      <c r="A93" s="721"/>
      <c r="B93" s="721"/>
      <c r="C93" s="721"/>
      <c r="D93" s="721"/>
      <c r="E93" s="721"/>
      <c r="F93" s="721"/>
      <c r="G93" s="721"/>
      <c r="H93" s="721"/>
      <c r="I93" s="721"/>
      <c r="J93" s="676"/>
      <c r="K93" s="676"/>
    </row>
    <row r="94" spans="1:11">
      <c r="A94" s="721"/>
      <c r="B94" s="721"/>
      <c r="C94" s="721"/>
      <c r="D94" s="721"/>
      <c r="E94" s="721"/>
      <c r="F94" s="721"/>
      <c r="G94" s="721"/>
      <c r="H94" s="721"/>
      <c r="I94" s="721"/>
      <c r="J94" s="676"/>
      <c r="K94" s="676"/>
    </row>
    <row r="95" spans="1:11">
      <c r="A95" s="721"/>
      <c r="B95" s="721"/>
      <c r="C95" s="721"/>
      <c r="D95" s="721"/>
      <c r="E95" s="721"/>
      <c r="F95" s="721"/>
      <c r="G95" s="721"/>
      <c r="H95" s="721"/>
      <c r="I95" s="721"/>
      <c r="J95" s="676"/>
      <c r="K95" s="676"/>
    </row>
    <row r="96" spans="1:11">
      <c r="A96" s="721"/>
      <c r="B96" s="721"/>
      <c r="C96" s="721"/>
      <c r="D96" s="721"/>
      <c r="E96" s="721"/>
      <c r="F96" s="721"/>
      <c r="G96" s="721"/>
      <c r="H96" s="721"/>
      <c r="I96" s="721"/>
      <c r="J96" s="676"/>
      <c r="K96" s="676"/>
    </row>
    <row r="97" spans="1:11">
      <c r="A97" s="721"/>
      <c r="B97" s="721"/>
      <c r="C97" s="721"/>
      <c r="D97" s="721"/>
      <c r="E97" s="721"/>
      <c r="F97" s="721"/>
      <c r="G97" s="721"/>
      <c r="H97" s="721"/>
      <c r="I97" s="721"/>
      <c r="J97" s="676"/>
      <c r="K97" s="676"/>
    </row>
    <row r="98" spans="1:11">
      <c r="A98" s="721"/>
      <c r="B98" s="721"/>
      <c r="C98" s="721"/>
      <c r="D98" s="721"/>
      <c r="E98" s="721"/>
      <c r="F98" s="721"/>
      <c r="G98" s="721"/>
      <c r="H98" s="721"/>
      <c r="I98" s="721"/>
      <c r="J98" s="676"/>
      <c r="K98" s="676"/>
    </row>
    <row r="99" spans="1:11">
      <c r="A99" s="721"/>
      <c r="B99" s="721"/>
      <c r="C99" s="721"/>
      <c r="D99" s="721"/>
      <c r="E99" s="721"/>
      <c r="F99" s="721"/>
      <c r="G99" s="721"/>
      <c r="H99" s="721"/>
      <c r="I99" s="721"/>
      <c r="J99" s="676"/>
      <c r="K99" s="676"/>
    </row>
    <row r="100" spans="1:11">
      <c r="A100" s="721"/>
      <c r="B100" s="721"/>
      <c r="C100" s="721"/>
      <c r="D100" s="721"/>
      <c r="E100" s="721"/>
      <c r="F100" s="721"/>
      <c r="G100" s="721"/>
      <c r="H100" s="721"/>
      <c r="I100" s="721"/>
      <c r="J100" s="676"/>
      <c r="K100" s="676"/>
    </row>
    <row r="101" spans="1:11">
      <c r="A101" s="721"/>
      <c r="B101" s="721"/>
      <c r="C101" s="721"/>
      <c r="D101" s="721"/>
      <c r="E101" s="721"/>
      <c r="F101" s="721"/>
      <c r="G101" s="721"/>
      <c r="H101" s="721"/>
      <c r="I101" s="721"/>
      <c r="J101" s="676"/>
      <c r="K101" s="676"/>
    </row>
    <row r="102" spans="1:11">
      <c r="A102" s="721"/>
      <c r="B102" s="721"/>
      <c r="C102" s="721"/>
      <c r="D102" s="721"/>
      <c r="E102" s="721"/>
      <c r="F102" s="721"/>
      <c r="G102" s="721"/>
      <c r="H102" s="721"/>
      <c r="I102" s="721"/>
      <c r="J102" s="676"/>
      <c r="K102" s="676"/>
    </row>
    <row r="103" spans="1:11">
      <c r="A103" s="721"/>
      <c r="B103" s="721"/>
      <c r="C103" s="721"/>
      <c r="D103" s="721"/>
      <c r="E103" s="721"/>
      <c r="F103" s="721"/>
      <c r="G103" s="721"/>
      <c r="H103" s="721"/>
      <c r="I103" s="721"/>
      <c r="J103" s="676"/>
      <c r="K103" s="676"/>
    </row>
    <row r="104" spans="1:11">
      <c r="A104" s="721"/>
      <c r="B104" s="721"/>
      <c r="C104" s="721"/>
      <c r="D104" s="721"/>
      <c r="E104" s="721"/>
      <c r="F104" s="721"/>
      <c r="G104" s="721"/>
      <c r="H104" s="721"/>
      <c r="I104" s="721"/>
      <c r="J104" s="676"/>
      <c r="K104" s="676"/>
    </row>
    <row r="105" spans="1:11">
      <c r="A105" s="721"/>
      <c r="B105" s="721"/>
      <c r="C105" s="721"/>
      <c r="D105" s="721"/>
      <c r="E105" s="721"/>
      <c r="F105" s="721"/>
      <c r="G105" s="721"/>
      <c r="H105" s="721"/>
      <c r="I105" s="721"/>
      <c r="J105" s="676"/>
      <c r="K105" s="676"/>
    </row>
    <row r="106" spans="1:11">
      <c r="A106" s="721"/>
      <c r="B106" s="721"/>
      <c r="C106" s="721"/>
      <c r="D106" s="721"/>
      <c r="E106" s="721"/>
      <c r="F106" s="721"/>
      <c r="G106" s="721"/>
      <c r="H106" s="721"/>
      <c r="I106" s="721"/>
      <c r="J106" s="676"/>
      <c r="K106" s="676"/>
    </row>
    <row r="107" spans="1:11">
      <c r="A107" s="721"/>
      <c r="B107" s="721"/>
      <c r="C107" s="721"/>
      <c r="D107" s="721"/>
      <c r="E107" s="721"/>
      <c r="F107" s="721"/>
      <c r="G107" s="721"/>
      <c r="H107" s="721"/>
      <c r="I107" s="721"/>
      <c r="J107" s="676"/>
      <c r="K107" s="676"/>
    </row>
    <row r="108" spans="1:11">
      <c r="A108" s="721"/>
      <c r="B108" s="721"/>
      <c r="C108" s="721"/>
      <c r="D108" s="721"/>
      <c r="E108" s="721"/>
      <c r="F108" s="721"/>
      <c r="G108" s="721"/>
      <c r="H108" s="721"/>
      <c r="I108" s="721"/>
      <c r="J108" s="676"/>
      <c r="K108" s="676"/>
    </row>
    <row r="109" spans="1:11">
      <c r="A109" s="721"/>
      <c r="B109" s="721"/>
      <c r="C109" s="721"/>
      <c r="D109" s="721"/>
      <c r="E109" s="721"/>
      <c r="F109" s="721"/>
      <c r="G109" s="721"/>
      <c r="H109" s="721"/>
      <c r="I109" s="721"/>
      <c r="J109" s="676"/>
      <c r="K109" s="676"/>
    </row>
    <row r="110" spans="1:11">
      <c r="A110" s="721"/>
      <c r="B110" s="721"/>
      <c r="C110" s="721"/>
      <c r="D110" s="721"/>
      <c r="E110" s="721"/>
      <c r="F110" s="721"/>
      <c r="G110" s="721"/>
      <c r="H110" s="721"/>
      <c r="I110" s="721"/>
      <c r="J110" s="676"/>
      <c r="K110" s="676"/>
    </row>
    <row r="111" spans="1:11">
      <c r="A111" s="721"/>
      <c r="B111" s="721"/>
      <c r="C111" s="721"/>
      <c r="D111" s="721"/>
      <c r="E111" s="721"/>
      <c r="F111" s="721"/>
      <c r="G111" s="721"/>
      <c r="H111" s="721"/>
      <c r="I111" s="721"/>
      <c r="J111" s="676"/>
      <c r="K111" s="676"/>
    </row>
    <row r="112" spans="1:11">
      <c r="A112" s="721"/>
      <c r="B112" s="721"/>
      <c r="C112" s="721"/>
      <c r="D112" s="721"/>
      <c r="E112" s="721"/>
      <c r="F112" s="721"/>
      <c r="G112" s="721"/>
      <c r="H112" s="721"/>
      <c r="I112" s="721"/>
      <c r="J112" s="676"/>
      <c r="K112" s="676"/>
    </row>
    <row r="113" spans="1:11">
      <c r="A113" s="721"/>
      <c r="B113" s="721"/>
      <c r="C113" s="721"/>
      <c r="D113" s="721"/>
      <c r="E113" s="721"/>
      <c r="F113" s="721"/>
      <c r="G113" s="721"/>
      <c r="H113" s="721"/>
      <c r="I113" s="721"/>
      <c r="J113" s="676"/>
      <c r="K113" s="676"/>
    </row>
    <row r="114" spans="1:11">
      <c r="A114" s="721"/>
      <c r="B114" s="721"/>
      <c r="C114" s="721"/>
      <c r="D114" s="721"/>
      <c r="E114" s="721"/>
      <c r="F114" s="721"/>
      <c r="G114" s="721"/>
      <c r="H114" s="721"/>
      <c r="I114" s="721"/>
      <c r="J114" s="676"/>
      <c r="K114" s="676"/>
    </row>
    <row r="115" spans="1:11">
      <c r="A115" s="721"/>
      <c r="B115" s="721"/>
      <c r="C115" s="721"/>
      <c r="D115" s="721"/>
      <c r="E115" s="721"/>
      <c r="F115" s="721"/>
      <c r="G115" s="721"/>
      <c r="H115" s="721"/>
      <c r="I115" s="721"/>
      <c r="J115" s="676"/>
      <c r="K115" s="676"/>
    </row>
    <row r="116" spans="1:11">
      <c r="A116" s="721"/>
      <c r="B116" s="721"/>
      <c r="C116" s="721"/>
      <c r="D116" s="721"/>
      <c r="E116" s="721"/>
      <c r="F116" s="721"/>
      <c r="G116" s="721"/>
      <c r="H116" s="721"/>
      <c r="I116" s="721"/>
      <c r="J116" s="676"/>
      <c r="K116" s="676"/>
    </row>
    <row r="117" spans="1:11">
      <c r="A117" s="721"/>
      <c r="B117" s="721"/>
      <c r="C117" s="721"/>
      <c r="D117" s="721"/>
      <c r="E117" s="721"/>
      <c r="F117" s="721"/>
      <c r="G117" s="721"/>
      <c r="H117" s="721"/>
      <c r="I117" s="721"/>
      <c r="J117" s="676"/>
      <c r="K117" s="676"/>
    </row>
    <row r="118" spans="1:11">
      <c r="A118" s="721"/>
      <c r="B118" s="721"/>
      <c r="C118" s="721"/>
      <c r="D118" s="721"/>
      <c r="E118" s="721"/>
      <c r="F118" s="721"/>
      <c r="G118" s="721"/>
      <c r="H118" s="721"/>
      <c r="I118" s="721"/>
      <c r="J118" s="676"/>
      <c r="K118" s="676"/>
    </row>
    <row r="119" spans="1:11">
      <c r="A119" s="721"/>
      <c r="B119" s="721"/>
      <c r="C119" s="721"/>
      <c r="D119" s="721"/>
      <c r="E119" s="721"/>
      <c r="F119" s="721"/>
      <c r="G119" s="721"/>
      <c r="H119" s="721"/>
      <c r="I119" s="721"/>
      <c r="J119" s="676"/>
      <c r="K119" s="676"/>
    </row>
    <row r="120" spans="1:11">
      <c r="A120" s="721"/>
      <c r="B120" s="721"/>
      <c r="C120" s="721"/>
      <c r="D120" s="721"/>
      <c r="E120" s="721"/>
      <c r="F120" s="721"/>
      <c r="G120" s="721"/>
      <c r="H120" s="721"/>
      <c r="I120" s="721"/>
      <c r="J120" s="676"/>
      <c r="K120" s="676"/>
    </row>
    <row r="121" spans="1:11">
      <c r="A121" s="721"/>
      <c r="B121" s="721"/>
      <c r="C121" s="721"/>
      <c r="D121" s="721"/>
      <c r="E121" s="721"/>
      <c r="F121" s="721"/>
      <c r="G121" s="721"/>
      <c r="H121" s="721"/>
      <c r="I121" s="721"/>
      <c r="J121" s="676"/>
      <c r="K121" s="676"/>
    </row>
    <row r="122" spans="1:11">
      <c r="A122" s="721"/>
      <c r="B122" s="721"/>
      <c r="C122" s="721"/>
      <c r="D122" s="721"/>
      <c r="E122" s="721"/>
      <c r="F122" s="721"/>
      <c r="G122" s="721"/>
      <c r="H122" s="721"/>
      <c r="I122" s="721"/>
      <c r="J122" s="676"/>
      <c r="K122" s="676"/>
    </row>
    <row r="123" spans="1:11">
      <c r="A123" s="721"/>
      <c r="B123" s="721"/>
      <c r="C123" s="721"/>
      <c r="D123" s="721"/>
      <c r="E123" s="721"/>
      <c r="F123" s="721"/>
      <c r="G123" s="721"/>
      <c r="H123" s="721"/>
      <c r="I123" s="721"/>
      <c r="J123" s="676"/>
      <c r="K123" s="676"/>
    </row>
    <row r="124" spans="1:11">
      <c r="A124" s="721"/>
      <c r="B124" s="721"/>
      <c r="C124" s="721"/>
      <c r="D124" s="721"/>
      <c r="E124" s="721"/>
      <c r="F124" s="721"/>
      <c r="G124" s="721"/>
      <c r="H124" s="721"/>
      <c r="I124" s="721"/>
      <c r="J124" s="676"/>
      <c r="K124" s="676"/>
    </row>
    <row r="125" spans="1:11">
      <c r="A125" s="721"/>
      <c r="B125" s="721"/>
      <c r="C125" s="721"/>
      <c r="D125" s="721"/>
      <c r="E125" s="721"/>
      <c r="F125" s="721"/>
      <c r="G125" s="721"/>
      <c r="H125" s="721"/>
      <c r="I125" s="721"/>
      <c r="J125" s="676"/>
      <c r="K125" s="676"/>
    </row>
    <row r="126" spans="1:11">
      <c r="A126" s="721"/>
      <c r="B126" s="721"/>
      <c r="C126" s="721"/>
      <c r="D126" s="721"/>
      <c r="E126" s="721"/>
      <c r="F126" s="721"/>
      <c r="G126" s="721"/>
      <c r="H126" s="721"/>
      <c r="I126" s="721"/>
      <c r="J126" s="676"/>
      <c r="K126" s="676"/>
    </row>
    <row r="127" spans="1:11">
      <c r="A127" s="721"/>
      <c r="B127" s="721"/>
      <c r="C127" s="721"/>
      <c r="D127" s="721"/>
      <c r="E127" s="721"/>
      <c r="F127" s="721"/>
      <c r="G127" s="721"/>
      <c r="H127" s="721"/>
      <c r="I127" s="721"/>
      <c r="J127" s="676"/>
      <c r="K127" s="676"/>
    </row>
    <row r="128" spans="1:11">
      <c r="A128" s="721"/>
      <c r="B128" s="721"/>
      <c r="C128" s="721"/>
      <c r="D128" s="721"/>
      <c r="E128" s="721"/>
      <c r="F128" s="721"/>
      <c r="G128" s="721"/>
      <c r="H128" s="721"/>
      <c r="I128" s="721"/>
      <c r="J128" s="676"/>
      <c r="K128" s="676"/>
    </row>
    <row r="129" spans="1:11">
      <c r="A129" s="721"/>
      <c r="B129" s="721"/>
      <c r="C129" s="721"/>
      <c r="D129" s="721"/>
      <c r="E129" s="721"/>
      <c r="F129" s="721"/>
      <c r="G129" s="721"/>
      <c r="H129" s="721"/>
      <c r="I129" s="721"/>
      <c r="J129" s="676"/>
      <c r="K129" s="676"/>
    </row>
    <row r="130" spans="1:11">
      <c r="A130" s="721"/>
      <c r="B130" s="721"/>
      <c r="C130" s="721"/>
      <c r="D130" s="721"/>
      <c r="E130" s="721"/>
      <c r="F130" s="721"/>
      <c r="G130" s="721"/>
      <c r="H130" s="721"/>
      <c r="I130" s="721"/>
      <c r="J130" s="676"/>
      <c r="K130" s="676"/>
    </row>
    <row r="131" spans="1:11">
      <c r="A131" s="721"/>
      <c r="B131" s="721"/>
      <c r="C131" s="721"/>
      <c r="D131" s="721"/>
      <c r="E131" s="721"/>
      <c r="F131" s="721"/>
      <c r="G131" s="721"/>
      <c r="H131" s="721"/>
      <c r="I131" s="721"/>
      <c r="J131" s="676"/>
      <c r="K131" s="676"/>
    </row>
    <row r="132" spans="1:11">
      <c r="A132" s="721"/>
      <c r="B132" s="721"/>
      <c r="C132" s="721"/>
      <c r="D132" s="721"/>
      <c r="E132" s="721"/>
      <c r="F132" s="721"/>
      <c r="G132" s="721"/>
      <c r="H132" s="721"/>
      <c r="I132" s="721"/>
      <c r="J132" s="676"/>
      <c r="K132" s="676"/>
    </row>
    <row r="133" spans="1:11">
      <c r="A133" s="721"/>
      <c r="B133" s="721"/>
      <c r="C133" s="721"/>
      <c r="D133" s="721"/>
      <c r="E133" s="721"/>
      <c r="F133" s="721"/>
      <c r="G133" s="721"/>
      <c r="H133" s="721"/>
      <c r="I133" s="721"/>
      <c r="J133" s="676"/>
      <c r="K133" s="676"/>
    </row>
    <row r="134" spans="1:11">
      <c r="A134" s="721"/>
      <c r="B134" s="721"/>
      <c r="C134" s="721"/>
      <c r="D134" s="721"/>
      <c r="E134" s="721"/>
      <c r="F134" s="721"/>
      <c r="G134" s="721"/>
      <c r="H134" s="721"/>
      <c r="I134" s="721"/>
      <c r="J134" s="676"/>
      <c r="K134" s="676"/>
    </row>
    <row r="135" spans="1:11">
      <c r="A135" s="721"/>
      <c r="B135" s="721"/>
      <c r="C135" s="721"/>
      <c r="D135" s="721"/>
      <c r="E135" s="721"/>
      <c r="F135" s="721"/>
      <c r="G135" s="721"/>
      <c r="H135" s="721"/>
      <c r="I135" s="721"/>
      <c r="J135" s="676"/>
      <c r="K135" s="676"/>
    </row>
    <row r="136" spans="1:11">
      <c r="A136" s="721"/>
      <c r="B136" s="721"/>
      <c r="C136" s="721"/>
      <c r="D136" s="721"/>
      <c r="E136" s="721"/>
      <c r="F136" s="721"/>
      <c r="G136" s="721"/>
      <c r="H136" s="721"/>
      <c r="I136" s="721"/>
      <c r="J136" s="676"/>
      <c r="K136" s="676"/>
    </row>
    <row r="137" spans="1:11">
      <c r="A137" s="721"/>
      <c r="B137" s="721"/>
      <c r="C137" s="721"/>
      <c r="D137" s="721"/>
      <c r="E137" s="721"/>
      <c r="F137" s="721"/>
      <c r="G137" s="721"/>
      <c r="H137" s="721"/>
      <c r="I137" s="721"/>
      <c r="J137" s="676"/>
      <c r="K137" s="676"/>
    </row>
    <row r="138" spans="1:11">
      <c r="A138" s="721"/>
      <c r="B138" s="721"/>
      <c r="C138" s="721"/>
      <c r="D138" s="721"/>
      <c r="E138" s="721"/>
      <c r="F138" s="721"/>
      <c r="G138" s="721"/>
      <c r="H138" s="721"/>
      <c r="I138" s="721"/>
      <c r="J138" s="676"/>
      <c r="K138" s="676"/>
    </row>
    <row r="139" spans="1:11">
      <c r="A139" s="721"/>
      <c r="B139" s="721"/>
      <c r="C139" s="721"/>
      <c r="D139" s="721"/>
      <c r="E139" s="721"/>
      <c r="F139" s="721"/>
      <c r="G139" s="721"/>
      <c r="H139" s="721"/>
      <c r="I139" s="721"/>
      <c r="J139" s="676"/>
      <c r="K139" s="676"/>
    </row>
    <row r="140" spans="1:11">
      <c r="A140" s="721"/>
      <c r="B140" s="721"/>
      <c r="C140" s="721"/>
      <c r="D140" s="721"/>
      <c r="E140" s="721"/>
      <c r="F140" s="721"/>
      <c r="G140" s="721"/>
      <c r="H140" s="721"/>
      <c r="I140" s="721"/>
      <c r="J140" s="676"/>
      <c r="K140" s="676"/>
    </row>
    <row r="141" spans="1:11">
      <c r="A141" s="721"/>
      <c r="B141" s="721"/>
      <c r="C141" s="721"/>
      <c r="D141" s="721"/>
      <c r="E141" s="721"/>
      <c r="F141" s="721"/>
      <c r="G141" s="721"/>
      <c r="H141" s="721"/>
      <c r="I141" s="721"/>
      <c r="J141" s="676"/>
      <c r="K141" s="676"/>
    </row>
    <row r="142" spans="1:11">
      <c r="A142" s="721"/>
      <c r="B142" s="721"/>
      <c r="C142" s="721"/>
      <c r="D142" s="721"/>
      <c r="E142" s="721"/>
      <c r="F142" s="721"/>
      <c r="G142" s="721"/>
      <c r="H142" s="721"/>
      <c r="I142" s="721"/>
      <c r="J142" s="676"/>
      <c r="K142" s="676"/>
    </row>
    <row r="143" spans="1:11">
      <c r="A143" s="721"/>
      <c r="B143" s="721"/>
      <c r="C143" s="721"/>
      <c r="D143" s="721"/>
      <c r="E143" s="721"/>
      <c r="F143" s="721"/>
      <c r="G143" s="721"/>
      <c r="H143" s="721"/>
      <c r="I143" s="721"/>
      <c r="J143" s="676"/>
      <c r="K143" s="676"/>
    </row>
    <row r="144" spans="1:11">
      <c r="A144" s="721"/>
      <c r="B144" s="721"/>
      <c r="C144" s="721"/>
      <c r="D144" s="721"/>
      <c r="E144" s="721"/>
      <c r="F144" s="721"/>
      <c r="G144" s="721"/>
      <c r="H144" s="721"/>
      <c r="I144" s="721"/>
      <c r="J144" s="676"/>
      <c r="K144" s="676"/>
    </row>
    <row r="145" spans="1:11">
      <c r="A145" s="676"/>
      <c r="B145" s="676"/>
      <c r="C145" s="676"/>
      <c r="D145" s="676"/>
      <c r="E145" s="676"/>
      <c r="F145" s="676"/>
      <c r="G145" s="676"/>
      <c r="H145" s="676"/>
      <c r="I145" s="676"/>
      <c r="J145" s="676"/>
      <c r="K145" s="676"/>
    </row>
    <row r="146" spans="1:11">
      <c r="A146" s="676"/>
      <c r="B146" s="676"/>
      <c r="C146" s="676"/>
      <c r="D146" s="676"/>
      <c r="E146" s="676"/>
      <c r="F146" s="676"/>
      <c r="G146" s="676"/>
      <c r="H146" s="676"/>
      <c r="I146" s="676"/>
      <c r="J146" s="676"/>
      <c r="K146" s="676"/>
    </row>
    <row r="147" spans="1:11">
      <c r="A147" s="676"/>
      <c r="B147" s="676"/>
      <c r="C147" s="676"/>
      <c r="D147" s="676"/>
      <c r="E147" s="676"/>
      <c r="F147" s="676"/>
      <c r="G147" s="676"/>
      <c r="H147" s="676"/>
      <c r="I147" s="676"/>
      <c r="J147" s="676"/>
      <c r="K147" s="676"/>
    </row>
    <row r="148" spans="1:11">
      <c r="A148" s="676"/>
      <c r="B148" s="676"/>
      <c r="C148" s="676"/>
      <c r="D148" s="676"/>
      <c r="E148" s="676"/>
      <c r="F148" s="676"/>
      <c r="G148" s="676"/>
      <c r="H148" s="676"/>
      <c r="I148" s="676"/>
      <c r="J148" s="676"/>
      <c r="K148" s="676"/>
    </row>
    <row r="149" spans="1:11">
      <c r="A149" s="676"/>
      <c r="B149" s="676"/>
      <c r="C149" s="676"/>
      <c r="D149" s="676"/>
      <c r="E149" s="676"/>
      <c r="F149" s="676"/>
      <c r="G149" s="676"/>
      <c r="H149" s="676"/>
      <c r="I149" s="676"/>
      <c r="J149" s="676"/>
      <c r="K149" s="676"/>
    </row>
    <row r="150" spans="1:11">
      <c r="A150" s="676"/>
      <c r="B150" s="676"/>
      <c r="C150" s="676"/>
      <c r="D150" s="676"/>
      <c r="E150" s="676"/>
      <c r="F150" s="676"/>
      <c r="G150" s="676"/>
      <c r="H150" s="676"/>
      <c r="I150" s="676"/>
      <c r="J150" s="676"/>
      <c r="K150" s="676"/>
    </row>
    <row r="151" spans="1:11">
      <c r="A151" s="676"/>
      <c r="B151" s="676"/>
      <c r="C151" s="676"/>
      <c r="D151" s="676"/>
      <c r="E151" s="676"/>
      <c r="F151" s="676"/>
      <c r="G151" s="676"/>
      <c r="H151" s="676"/>
      <c r="I151" s="676"/>
      <c r="J151" s="676"/>
      <c r="K151" s="676"/>
    </row>
    <row r="152" spans="1:11">
      <c r="A152" s="676"/>
      <c r="B152" s="676"/>
      <c r="C152" s="676"/>
      <c r="D152" s="676"/>
      <c r="E152" s="676"/>
      <c r="F152" s="676"/>
      <c r="G152" s="676"/>
      <c r="H152" s="676"/>
      <c r="I152" s="676"/>
      <c r="J152" s="676"/>
      <c r="K152" s="676"/>
    </row>
    <row r="153" spans="1:11">
      <c r="A153" s="676"/>
      <c r="B153" s="676"/>
      <c r="C153" s="676"/>
      <c r="D153" s="676"/>
      <c r="E153" s="676"/>
      <c r="F153" s="676"/>
      <c r="G153" s="676"/>
      <c r="H153" s="676"/>
      <c r="I153" s="676"/>
      <c r="J153" s="676"/>
      <c r="K153" s="676"/>
    </row>
    <row r="154" spans="1:11">
      <c r="A154" s="676"/>
      <c r="B154" s="676"/>
      <c r="C154" s="676"/>
      <c r="D154" s="676"/>
      <c r="E154" s="676"/>
      <c r="F154" s="676"/>
      <c r="G154" s="676"/>
      <c r="H154" s="676"/>
      <c r="I154" s="676"/>
      <c r="J154" s="676"/>
      <c r="K154" s="676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3"/>
  <sheetViews>
    <sheetView workbookViewId="0">
      <selection activeCell="I19" sqref="I19"/>
    </sheetView>
  </sheetViews>
  <sheetFormatPr defaultColWidth="9.33203125" defaultRowHeight="25.2" customHeight="1"/>
  <cols>
    <col min="1" max="1" width="55.5546875" style="299" customWidth="1"/>
    <col min="2" max="2" width="10.6640625" style="302" customWidth="1"/>
    <col min="3" max="3" width="10.6640625" style="301" customWidth="1"/>
    <col min="4" max="4" width="10.6640625" style="300" customWidth="1"/>
    <col min="5" max="33" width="9.33203125" style="300"/>
    <col min="34" max="16384" width="9.33203125" style="299"/>
  </cols>
  <sheetData>
    <row r="1" spans="1:33" ht="20.100000000000001" customHeight="1">
      <c r="A1" s="834" t="s">
        <v>777</v>
      </c>
      <c r="B1" s="881"/>
      <c r="C1" s="305"/>
      <c r="D1" s="305"/>
      <c r="E1" s="305"/>
      <c r="F1" s="836"/>
      <c r="G1" s="881"/>
      <c r="H1" s="881"/>
      <c r="I1" s="305"/>
    </row>
    <row r="2" spans="1:33" ht="20.100000000000001" customHeight="1">
      <c r="A2" s="884"/>
      <c r="B2" s="884"/>
      <c r="C2" s="885"/>
      <c r="D2" s="305"/>
      <c r="E2" s="305"/>
      <c r="F2" s="836"/>
      <c r="G2" s="881"/>
      <c r="H2" s="881"/>
      <c r="I2" s="305"/>
    </row>
    <row r="3" spans="1:33" ht="20.100000000000001" customHeight="1">
      <c r="A3" s="886"/>
      <c r="B3" s="887"/>
      <c r="C3" s="303"/>
      <c r="D3" s="859" t="s">
        <v>0</v>
      </c>
      <c r="E3" s="305"/>
      <c r="F3" s="836"/>
      <c r="G3" s="305"/>
      <c r="H3" s="305"/>
      <c r="I3" s="305"/>
    </row>
    <row r="4" spans="1:33" ht="20.100000000000001" customHeight="1">
      <c r="A4" s="842"/>
      <c r="B4" s="1156" t="s">
        <v>720</v>
      </c>
      <c r="C4" s="1156"/>
      <c r="D4" s="670" t="s">
        <v>693</v>
      </c>
      <c r="E4" s="305"/>
      <c r="F4" s="836"/>
      <c r="G4" s="305"/>
      <c r="H4" s="305"/>
      <c r="I4" s="305"/>
    </row>
    <row r="5" spans="1:33" ht="20.100000000000001" customHeight="1">
      <c r="A5" s="843"/>
      <c r="B5" s="671" t="s">
        <v>114</v>
      </c>
      <c r="C5" s="671" t="s">
        <v>113</v>
      </c>
      <c r="D5" s="672" t="s">
        <v>646</v>
      </c>
      <c r="E5" s="305"/>
      <c r="F5" s="844"/>
      <c r="G5" s="305"/>
      <c r="H5" s="305"/>
      <c r="I5" s="305"/>
    </row>
    <row r="6" spans="1:33" ht="20.100000000000001" customHeight="1">
      <c r="A6" s="843"/>
      <c r="B6" s="673" t="s">
        <v>640</v>
      </c>
      <c r="C6" s="673" t="s">
        <v>692</v>
      </c>
      <c r="D6" s="674" t="s">
        <v>640</v>
      </c>
      <c r="E6" s="305"/>
      <c r="F6" s="844"/>
      <c r="G6" s="305"/>
      <c r="H6" s="305"/>
      <c r="I6" s="305"/>
    </row>
    <row r="7" spans="1:33" ht="20.100000000000001" customHeight="1">
      <c r="A7" s="843"/>
      <c r="B7" s="860"/>
      <c r="C7" s="860"/>
      <c r="D7" s="305"/>
      <c r="E7" s="305"/>
      <c r="F7" s="721"/>
      <c r="G7" s="305"/>
      <c r="H7" s="305"/>
      <c r="I7" s="305"/>
    </row>
    <row r="8" spans="1:33" s="306" customFormat="1" ht="20.100000000000001" customHeight="1">
      <c r="A8" s="898" t="s">
        <v>467</v>
      </c>
      <c r="B8" s="899">
        <v>109.40992215313064</v>
      </c>
      <c r="C8" s="899">
        <v>99.047200000000004</v>
      </c>
      <c r="D8" s="911">
        <v>108.35826465296306</v>
      </c>
      <c r="E8" s="901"/>
      <c r="F8" s="721"/>
      <c r="G8" s="901"/>
      <c r="H8" s="902"/>
      <c r="I8" s="903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</row>
    <row r="9" spans="1:33" ht="20.100000000000001" customHeight="1">
      <c r="A9" s="888" t="s">
        <v>478</v>
      </c>
      <c r="B9" s="899">
        <v>108.37685342860077</v>
      </c>
      <c r="C9" s="899">
        <v>99.2851</v>
      </c>
      <c r="D9" s="911">
        <v>107.60140748935632</v>
      </c>
      <c r="E9" s="305"/>
      <c r="F9" s="721"/>
      <c r="G9" s="305"/>
      <c r="H9" s="902"/>
      <c r="I9" s="903"/>
    </row>
    <row r="10" spans="1:33" ht="20.100000000000001" customHeight="1">
      <c r="A10" s="848" t="s">
        <v>477</v>
      </c>
      <c r="B10" s="904">
        <v>112.63909272561416</v>
      </c>
      <c r="C10" s="904">
        <v>100.84220000000001</v>
      </c>
      <c r="D10" s="907">
        <v>109.16462741864144</v>
      </c>
      <c r="E10" s="305"/>
      <c r="F10" s="721"/>
      <c r="G10" s="305"/>
      <c r="H10" s="902"/>
      <c r="I10" s="903"/>
    </row>
    <row r="11" spans="1:33" ht="20.100000000000001" customHeight="1">
      <c r="A11" s="848" t="s">
        <v>476</v>
      </c>
      <c r="B11" s="904">
        <v>108.06603942106825</v>
      </c>
      <c r="C11" s="904">
        <v>99.228920998009272</v>
      </c>
      <c r="D11" s="907">
        <v>107.44109702575318</v>
      </c>
      <c r="E11" s="305"/>
      <c r="F11" s="721"/>
      <c r="G11" s="305"/>
      <c r="H11" s="902"/>
      <c r="I11" s="903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</row>
    <row r="12" spans="1:33" ht="20.100000000000001" customHeight="1">
      <c r="A12" s="888" t="s">
        <v>475</v>
      </c>
      <c r="B12" s="899">
        <v>105.43376656797892</v>
      </c>
      <c r="C12" s="899">
        <v>100.79689999999999</v>
      </c>
      <c r="D12" s="911">
        <v>109.24338525611778</v>
      </c>
      <c r="E12" s="305"/>
      <c r="F12" s="721"/>
      <c r="G12" s="305"/>
      <c r="H12" s="902"/>
      <c r="I12" s="903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</row>
    <row r="13" spans="1:33" ht="20.100000000000001" customHeight="1">
      <c r="A13" s="848" t="s">
        <v>474</v>
      </c>
      <c r="B13" s="904">
        <v>104.79070755888193</v>
      </c>
      <c r="C13" s="904">
        <v>101.3058</v>
      </c>
      <c r="D13" s="907">
        <v>109.45806767621909</v>
      </c>
      <c r="E13" s="305"/>
      <c r="F13" s="721"/>
      <c r="G13" s="305"/>
      <c r="H13" s="902"/>
      <c r="I13" s="903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</row>
    <row r="14" spans="1:33" ht="20.100000000000001" customHeight="1">
      <c r="A14" s="848" t="s">
        <v>473</v>
      </c>
      <c r="B14" s="904">
        <v>107.58307762923324</v>
      </c>
      <c r="C14" s="904">
        <v>99.886600000000001</v>
      </c>
      <c r="D14" s="907">
        <v>106.09816505538052</v>
      </c>
      <c r="E14" s="305"/>
      <c r="F14" s="721"/>
      <c r="G14" s="305"/>
      <c r="H14" s="902"/>
      <c r="I14" s="903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</row>
    <row r="15" spans="1:33" ht="20.100000000000001" customHeight="1">
      <c r="A15" s="845" t="s">
        <v>472</v>
      </c>
      <c r="B15" s="899">
        <v>146.14382088442744</v>
      </c>
      <c r="C15" s="899">
        <v>96.569000000000003</v>
      </c>
      <c r="D15" s="911">
        <v>135.84277246838704</v>
      </c>
      <c r="E15" s="305"/>
      <c r="F15" s="721"/>
      <c r="G15" s="912"/>
      <c r="H15" s="902"/>
      <c r="I15" s="903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</row>
    <row r="16" spans="1:33" ht="30" customHeight="1">
      <c r="A16" s="913" t="s">
        <v>726</v>
      </c>
      <c r="B16" s="899">
        <v>100.74833372605585</v>
      </c>
      <c r="C16" s="899">
        <v>99.700100000000006</v>
      </c>
      <c r="D16" s="911">
        <v>100.82091103845316</v>
      </c>
      <c r="E16" s="305"/>
      <c r="F16" s="852"/>
      <c r="G16" s="914"/>
      <c r="H16" s="902"/>
      <c r="I16" s="903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</row>
    <row r="17" spans="1:33" ht="20.100000000000001" customHeight="1">
      <c r="A17" s="915" t="s">
        <v>471</v>
      </c>
      <c r="B17" s="904"/>
      <c r="C17" s="904"/>
      <c r="D17" s="907"/>
      <c r="E17" s="305"/>
      <c r="F17" s="853"/>
      <c r="G17" s="305"/>
      <c r="H17" s="902"/>
      <c r="I17" s="903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</row>
    <row r="18" spans="1:33" ht="20.100000000000001" customHeight="1">
      <c r="A18" s="848" t="s">
        <v>470</v>
      </c>
      <c r="B18" s="904">
        <v>100.74672301912466</v>
      </c>
      <c r="C18" s="904">
        <v>99.653000000000006</v>
      </c>
      <c r="D18" s="907">
        <v>100.83183977393266</v>
      </c>
      <c r="E18" s="305"/>
      <c r="F18" s="853"/>
      <c r="G18" s="305"/>
      <c r="H18" s="902"/>
      <c r="I18" s="903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</row>
    <row r="19" spans="1:33" ht="20.100000000000001" customHeight="1">
      <c r="A19" s="848" t="s">
        <v>469</v>
      </c>
      <c r="B19" s="904">
        <v>102.49043415592118</v>
      </c>
      <c r="C19" s="904">
        <v>100.8253</v>
      </c>
      <c r="D19" s="907">
        <v>101.74367970851978</v>
      </c>
      <c r="E19" s="305"/>
      <c r="F19" s="853"/>
      <c r="G19" s="305"/>
      <c r="H19" s="902"/>
      <c r="I19" s="903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</row>
    <row r="20" spans="1:33" ht="20.100000000000001" customHeight="1">
      <c r="A20" s="916" t="s">
        <v>468</v>
      </c>
      <c r="B20" s="899">
        <v>102.66079494339766</v>
      </c>
      <c r="C20" s="899">
        <v>100</v>
      </c>
      <c r="D20" s="911">
        <v>101.79134075779696</v>
      </c>
      <c r="E20" s="305"/>
      <c r="F20" s="853"/>
      <c r="G20" s="305"/>
      <c r="H20" s="902"/>
      <c r="I20" s="903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</row>
    <row r="21" spans="1:33" ht="20.100000000000001" customHeight="1">
      <c r="A21" s="905"/>
      <c r="B21" s="904"/>
      <c r="C21" s="904"/>
      <c r="D21" s="305"/>
      <c r="E21" s="305"/>
      <c r="F21" s="853"/>
      <c r="G21" s="305"/>
      <c r="H21" s="305"/>
      <c r="I21" s="305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</row>
    <row r="22" spans="1:33" ht="20.100000000000001" customHeight="1">
      <c r="A22" s="905"/>
      <c r="B22" s="904"/>
      <c r="C22" s="904"/>
      <c r="D22" s="305"/>
      <c r="E22" s="305"/>
      <c r="F22" s="853"/>
      <c r="G22" s="305"/>
      <c r="H22" s="305"/>
      <c r="I22" s="305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</row>
    <row r="23" spans="1:33" ht="20.100000000000001" customHeight="1">
      <c r="A23" s="905"/>
      <c r="B23" s="904"/>
      <c r="C23" s="904"/>
      <c r="D23" s="305"/>
      <c r="E23" s="305"/>
      <c r="F23" s="853"/>
      <c r="G23" s="305"/>
      <c r="H23" s="305"/>
      <c r="I23" s="305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</row>
    <row r="24" spans="1:33" ht="20.100000000000001" customHeight="1">
      <c r="A24" s="905"/>
      <c r="B24" s="904"/>
      <c r="C24" s="904"/>
      <c r="D24" s="305"/>
      <c r="E24" s="305"/>
      <c r="F24" s="721"/>
      <c r="G24" s="305"/>
      <c r="H24" s="305"/>
      <c r="I24" s="305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</row>
    <row r="25" spans="1:33" ht="20.100000000000001" customHeight="1">
      <c r="A25" s="905"/>
      <c r="B25" s="904"/>
      <c r="C25" s="904"/>
      <c r="D25" s="305"/>
      <c r="E25" s="305"/>
      <c r="F25" s="721"/>
      <c r="G25" s="305"/>
      <c r="H25" s="305"/>
      <c r="I25" s="305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</row>
    <row r="26" spans="1:33" ht="20.100000000000001" customHeight="1">
      <c r="A26" s="908"/>
      <c r="B26" s="909"/>
      <c r="C26" s="909"/>
      <c r="D26" s="305"/>
      <c r="E26" s="305"/>
      <c r="F26" s="721"/>
      <c r="G26" s="305"/>
      <c r="H26" s="305"/>
      <c r="I26" s="305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</row>
    <row r="27" spans="1:33" ht="20.100000000000001" customHeight="1">
      <c r="A27" s="908"/>
      <c r="B27" s="909"/>
      <c r="C27" s="909"/>
      <c r="D27" s="305"/>
      <c r="E27" s="305"/>
      <c r="F27" s="721"/>
      <c r="G27" s="305"/>
      <c r="H27" s="305"/>
      <c r="I27" s="305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</row>
    <row r="28" spans="1:33" ht="20.100000000000001" customHeight="1">
      <c r="A28" s="908"/>
      <c r="B28" s="909"/>
      <c r="C28" s="909"/>
      <c r="D28" s="305"/>
      <c r="E28" s="305"/>
      <c r="F28" s="721"/>
      <c r="G28" s="305"/>
      <c r="H28" s="305"/>
      <c r="I28" s="305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</row>
    <row r="29" spans="1:33" ht="20.100000000000001" customHeight="1">
      <c r="A29" s="908"/>
      <c r="B29" s="909"/>
      <c r="C29" s="909"/>
      <c r="D29" s="305"/>
      <c r="E29" s="305"/>
      <c r="F29" s="721"/>
      <c r="G29" s="305"/>
      <c r="H29" s="305"/>
      <c r="I29" s="305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</row>
    <row r="30" spans="1:33" ht="20.100000000000001" customHeight="1">
      <c r="A30" s="908"/>
      <c r="B30" s="909"/>
      <c r="C30" s="909"/>
      <c r="D30" s="305"/>
      <c r="E30" s="305"/>
      <c r="F30" s="721"/>
      <c r="G30" s="305"/>
      <c r="H30" s="305"/>
      <c r="I30" s="305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</row>
    <row r="31" spans="1:33" ht="20.100000000000001" customHeight="1">
      <c r="A31" s="910"/>
      <c r="B31" s="303"/>
      <c r="C31" s="303"/>
      <c r="D31" s="305"/>
      <c r="E31" s="305"/>
      <c r="F31" s="721"/>
      <c r="G31" s="305"/>
      <c r="H31" s="305"/>
      <c r="I31" s="305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</row>
    <row r="32" spans="1:33" ht="20.100000000000001" customHeight="1">
      <c r="A32" s="910"/>
      <c r="B32" s="303"/>
      <c r="C32" s="303"/>
      <c r="D32" s="305"/>
      <c r="E32" s="305"/>
      <c r="F32" s="721"/>
      <c r="G32" s="305"/>
      <c r="H32" s="305"/>
      <c r="I32" s="305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</row>
    <row r="33" spans="1:33" ht="20.100000000000001" customHeight="1">
      <c r="A33" s="910"/>
      <c r="B33" s="303"/>
      <c r="C33" s="303"/>
      <c r="D33" s="305"/>
      <c r="E33" s="305"/>
      <c r="F33" s="721"/>
      <c r="G33" s="305"/>
      <c r="H33" s="305"/>
      <c r="I33" s="305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</row>
    <row r="34" spans="1:33" ht="20.100000000000001" customHeight="1">
      <c r="A34" s="910"/>
      <c r="B34" s="303"/>
      <c r="C34" s="303"/>
      <c r="D34" s="305"/>
      <c r="E34" s="305"/>
      <c r="F34" s="721"/>
      <c r="G34" s="305"/>
      <c r="H34" s="305"/>
      <c r="I34" s="305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</row>
    <row r="35" spans="1:33" ht="20.100000000000001" customHeight="1">
      <c r="A35" s="910"/>
      <c r="B35" s="303"/>
      <c r="C35" s="303"/>
      <c r="D35" s="305"/>
      <c r="E35" s="305"/>
      <c r="F35" s="721"/>
      <c r="G35" s="305"/>
      <c r="H35" s="305"/>
      <c r="I35" s="305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</row>
    <row r="36" spans="1:33" ht="20.100000000000001" customHeight="1">
      <c r="A36" s="910"/>
      <c r="B36" s="303"/>
      <c r="C36" s="303"/>
      <c r="D36" s="305"/>
      <c r="E36" s="305"/>
      <c r="F36" s="721"/>
      <c r="G36" s="305"/>
      <c r="H36" s="305"/>
      <c r="I36" s="305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</row>
    <row r="37" spans="1:33" ht="20.100000000000001" customHeight="1">
      <c r="A37" s="910"/>
      <c r="B37" s="303"/>
      <c r="C37" s="303"/>
      <c r="D37" s="305"/>
      <c r="E37" s="305"/>
      <c r="F37" s="721"/>
      <c r="G37" s="305"/>
      <c r="H37" s="305"/>
      <c r="I37" s="305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</row>
    <row r="38" spans="1:33" ht="20.100000000000001" customHeight="1">
      <c r="A38" s="910"/>
      <c r="B38" s="303"/>
      <c r="C38" s="303"/>
      <c r="D38" s="305"/>
      <c r="E38" s="305"/>
      <c r="F38" s="721"/>
      <c r="G38" s="305"/>
      <c r="H38" s="305"/>
      <c r="I38" s="305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</row>
    <row r="39" spans="1:33" ht="20.100000000000001" customHeight="1">
      <c r="A39" s="910"/>
      <c r="B39" s="303"/>
      <c r="C39" s="303"/>
      <c r="D39" s="305"/>
      <c r="E39" s="305"/>
      <c r="F39" s="721"/>
      <c r="G39" s="305"/>
      <c r="H39" s="305"/>
      <c r="I39" s="305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</row>
    <row r="40" spans="1:33" ht="20.100000000000001" customHeight="1">
      <c r="A40" s="910"/>
      <c r="B40" s="303"/>
      <c r="C40" s="303"/>
      <c r="D40" s="305"/>
      <c r="E40" s="305"/>
      <c r="F40" s="721"/>
      <c r="G40" s="305"/>
      <c r="H40" s="305"/>
      <c r="I40" s="305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</row>
    <row r="41" spans="1:33" ht="20.100000000000001" customHeight="1">
      <c r="A41" s="910"/>
      <c r="B41" s="303"/>
      <c r="C41" s="303"/>
      <c r="D41" s="305"/>
      <c r="E41" s="305"/>
      <c r="F41" s="721"/>
      <c r="G41" s="305"/>
      <c r="H41" s="305"/>
      <c r="I41" s="305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</row>
    <row r="42" spans="1:33" ht="20.100000000000001" customHeight="1">
      <c r="A42" s="910"/>
      <c r="B42" s="303"/>
      <c r="C42" s="303"/>
      <c r="D42" s="305"/>
      <c r="E42" s="305"/>
      <c r="F42" s="721"/>
      <c r="G42" s="305"/>
      <c r="H42" s="305"/>
      <c r="I42" s="305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</row>
    <row r="43" spans="1:33" ht="20.100000000000001" customHeight="1">
      <c r="A43" s="910"/>
      <c r="B43" s="721"/>
      <c r="C43" s="721"/>
      <c r="D43" s="305"/>
      <c r="E43" s="305"/>
      <c r="F43" s="721"/>
      <c r="G43" s="305"/>
      <c r="H43" s="305"/>
      <c r="I43" s="305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</row>
    <row r="44" spans="1:33" ht="20.100000000000001" customHeight="1">
      <c r="A44" s="910"/>
      <c r="B44" s="721"/>
      <c r="C44" s="721"/>
      <c r="D44" s="305"/>
      <c r="E44" s="305"/>
      <c r="F44" s="721"/>
      <c r="G44" s="305"/>
      <c r="H44" s="305"/>
      <c r="I44" s="305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</row>
    <row r="45" spans="1:33" ht="20.100000000000001" customHeight="1">
      <c r="A45" s="910"/>
      <c r="B45" s="721"/>
      <c r="C45" s="721"/>
      <c r="D45" s="305"/>
      <c r="E45" s="305"/>
      <c r="F45" s="721"/>
      <c r="G45" s="305"/>
      <c r="H45" s="305"/>
      <c r="I45" s="305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</row>
    <row r="46" spans="1:33" ht="20.100000000000001" customHeight="1">
      <c r="A46" s="910"/>
      <c r="B46" s="721"/>
      <c r="C46" s="721"/>
      <c r="D46" s="305"/>
      <c r="E46" s="305"/>
      <c r="F46" s="721"/>
      <c r="G46" s="305"/>
      <c r="H46" s="305"/>
      <c r="I46" s="305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</row>
    <row r="47" spans="1:33" ht="20.100000000000001" customHeight="1">
      <c r="A47" s="910"/>
      <c r="B47" s="721"/>
      <c r="C47" s="721"/>
      <c r="D47" s="305"/>
      <c r="E47" s="305"/>
      <c r="F47" s="721"/>
      <c r="G47" s="305"/>
      <c r="H47" s="305"/>
      <c r="I47" s="305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</row>
    <row r="48" spans="1:33" ht="20.100000000000001" customHeight="1">
      <c r="A48" s="910"/>
      <c r="B48" s="721"/>
      <c r="C48" s="721"/>
      <c r="D48" s="305"/>
      <c r="E48" s="305"/>
      <c r="F48" s="721"/>
      <c r="G48" s="305"/>
      <c r="H48" s="305"/>
      <c r="I48" s="305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</row>
    <row r="49" spans="1:33" ht="20.100000000000001" customHeight="1">
      <c r="A49" s="721"/>
      <c r="B49" s="721"/>
      <c r="C49" s="721"/>
      <c r="D49" s="721"/>
      <c r="E49" s="721"/>
      <c r="F49" s="721"/>
      <c r="G49" s="305"/>
      <c r="H49" s="305"/>
      <c r="I49" s="305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</row>
    <row r="50" spans="1:33" ht="20.100000000000001" customHeight="1">
      <c r="A50" s="721"/>
      <c r="B50" s="721"/>
      <c r="C50" s="721"/>
      <c r="D50" s="721"/>
      <c r="E50" s="721"/>
      <c r="F50" s="721"/>
      <c r="G50" s="305"/>
      <c r="H50" s="305"/>
      <c r="I50" s="305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</row>
    <row r="51" spans="1:33" ht="20.100000000000001" customHeight="1">
      <c r="A51" s="721"/>
      <c r="B51" s="721"/>
      <c r="C51" s="721"/>
      <c r="D51" s="721"/>
      <c r="E51" s="721"/>
      <c r="F51" s="721"/>
      <c r="G51" s="305"/>
      <c r="H51" s="305"/>
      <c r="I51" s="305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</row>
    <row r="52" spans="1:33" ht="20.100000000000001" customHeight="1">
      <c r="A52" s="721"/>
      <c r="B52" s="721"/>
      <c r="C52" s="721"/>
      <c r="D52" s="721"/>
      <c r="E52" s="721"/>
      <c r="F52" s="721"/>
      <c r="G52" s="305"/>
      <c r="H52" s="305"/>
      <c r="I52" s="305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</row>
    <row r="53" spans="1:33" ht="20.100000000000001" customHeight="1">
      <c r="A53" s="721"/>
      <c r="B53" s="721"/>
      <c r="C53" s="721"/>
      <c r="D53" s="721"/>
      <c r="E53" s="721"/>
      <c r="F53" s="721"/>
      <c r="G53" s="305"/>
      <c r="H53" s="305"/>
      <c r="I53" s="305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</row>
    <row r="54" spans="1:33" ht="20.100000000000001" customHeight="1">
      <c r="A54" s="721"/>
      <c r="B54" s="721"/>
      <c r="C54" s="721"/>
      <c r="D54" s="721"/>
      <c r="E54" s="721"/>
      <c r="F54" s="721"/>
      <c r="G54" s="305"/>
      <c r="H54" s="305"/>
      <c r="I54" s="305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</row>
    <row r="55" spans="1:33" ht="20.100000000000001" customHeight="1">
      <c r="A55" s="721"/>
      <c r="B55" s="721"/>
      <c r="C55" s="721"/>
      <c r="D55" s="721"/>
      <c r="E55" s="721"/>
      <c r="F55" s="721"/>
      <c r="G55" s="305"/>
      <c r="H55" s="305"/>
      <c r="I55" s="305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</row>
    <row r="56" spans="1:33" ht="20.100000000000001" customHeight="1">
      <c r="A56" s="721"/>
      <c r="B56" s="721"/>
      <c r="C56" s="721"/>
      <c r="D56" s="721"/>
      <c r="E56" s="721"/>
      <c r="F56" s="721"/>
      <c r="G56" s="305"/>
      <c r="H56" s="305"/>
      <c r="I56" s="305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</row>
    <row r="57" spans="1:33" ht="20.100000000000001" customHeight="1">
      <c r="A57" s="721"/>
      <c r="B57" s="721"/>
      <c r="C57" s="721"/>
      <c r="D57" s="721"/>
      <c r="E57" s="721"/>
      <c r="F57" s="721"/>
      <c r="G57" s="305"/>
      <c r="H57" s="305"/>
      <c r="I57" s="305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</row>
    <row r="58" spans="1:33" ht="20.100000000000001" customHeight="1">
      <c r="A58" s="721"/>
      <c r="B58" s="721"/>
      <c r="C58" s="721"/>
      <c r="D58" s="721"/>
      <c r="E58" s="721"/>
      <c r="F58" s="721"/>
      <c r="G58" s="305"/>
      <c r="H58" s="305"/>
      <c r="I58" s="305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</row>
    <row r="59" spans="1:33" ht="25.2" customHeight="1">
      <c r="A59" s="721"/>
      <c r="B59" s="721"/>
      <c r="C59" s="721"/>
      <c r="D59" s="721"/>
      <c r="E59" s="721"/>
      <c r="F59" s="721"/>
      <c r="G59" s="305"/>
      <c r="H59" s="305"/>
      <c r="I59" s="305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</row>
    <row r="60" spans="1:33" ht="25.2" customHeight="1">
      <c r="A60" s="721"/>
      <c r="B60" s="721"/>
      <c r="C60" s="721"/>
      <c r="D60" s="721"/>
      <c r="E60" s="721"/>
      <c r="F60" s="721"/>
      <c r="G60" s="305"/>
      <c r="H60" s="305"/>
      <c r="I60" s="305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</row>
    <row r="61" spans="1:33" ht="25.2" customHeight="1">
      <c r="A61" s="721"/>
      <c r="B61" s="721"/>
      <c r="C61" s="721"/>
      <c r="D61" s="721"/>
      <c r="E61" s="721"/>
      <c r="F61" s="721"/>
      <c r="G61" s="305"/>
      <c r="H61" s="305"/>
      <c r="I61" s="305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</row>
    <row r="62" spans="1:33" ht="25.2" customHeight="1">
      <c r="A62" s="721"/>
      <c r="B62" s="721"/>
      <c r="C62" s="721"/>
      <c r="D62" s="721"/>
      <c r="E62" s="721"/>
      <c r="F62" s="721"/>
      <c r="G62" s="305"/>
      <c r="H62" s="305"/>
      <c r="I62" s="305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</row>
    <row r="63" spans="1:33" ht="25.2" customHeight="1">
      <c r="A63" s="721"/>
      <c r="B63" s="721"/>
      <c r="C63" s="721"/>
      <c r="D63" s="721"/>
      <c r="E63" s="721"/>
      <c r="F63" s="721"/>
      <c r="G63" s="305"/>
      <c r="H63" s="305"/>
      <c r="I63" s="305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</row>
    <row r="64" spans="1:33" ht="25.2" customHeight="1">
      <c r="A64" s="721"/>
      <c r="B64" s="721"/>
      <c r="C64" s="721"/>
      <c r="D64" s="721"/>
      <c r="E64" s="721"/>
      <c r="F64" s="721"/>
      <c r="G64" s="305"/>
      <c r="H64" s="305"/>
      <c r="I64" s="305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</row>
    <row r="65" spans="1:33" ht="25.2" customHeight="1">
      <c r="A65" s="721"/>
      <c r="B65" s="721"/>
      <c r="C65" s="721"/>
      <c r="D65" s="721"/>
      <c r="E65" s="721"/>
      <c r="F65" s="721"/>
      <c r="G65" s="305"/>
      <c r="H65" s="305"/>
      <c r="I65" s="305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</row>
    <row r="66" spans="1:33" ht="25.2" customHeight="1">
      <c r="A66" s="721"/>
      <c r="B66" s="721"/>
      <c r="C66" s="721"/>
      <c r="D66" s="721"/>
      <c r="E66" s="721"/>
      <c r="F66" s="721"/>
      <c r="G66" s="305"/>
      <c r="H66" s="305"/>
      <c r="I66" s="305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</row>
    <row r="67" spans="1:33" ht="25.2" customHeight="1">
      <c r="A67" s="721"/>
      <c r="B67" s="721"/>
      <c r="C67" s="721"/>
      <c r="D67" s="721"/>
      <c r="E67" s="721"/>
      <c r="F67" s="721"/>
      <c r="G67" s="305"/>
      <c r="H67" s="305"/>
      <c r="I67" s="305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</row>
    <row r="68" spans="1:33" ht="25.2" customHeight="1">
      <c r="A68" s="721"/>
      <c r="B68" s="721"/>
      <c r="C68" s="721"/>
      <c r="D68" s="721"/>
      <c r="E68" s="721"/>
      <c r="F68" s="721"/>
      <c r="G68" s="305"/>
      <c r="H68" s="305"/>
      <c r="I68" s="305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</row>
    <row r="69" spans="1:33" ht="25.2" customHeight="1">
      <c r="A69" s="721"/>
      <c r="B69" s="721"/>
      <c r="C69" s="721"/>
      <c r="D69" s="721"/>
      <c r="E69" s="721"/>
      <c r="F69" s="721"/>
      <c r="G69" s="305"/>
      <c r="H69" s="305"/>
      <c r="I69" s="305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</row>
    <row r="70" spans="1:33" ht="25.2" customHeight="1">
      <c r="A70" s="721"/>
      <c r="B70" s="721"/>
      <c r="C70" s="721"/>
      <c r="D70" s="721"/>
      <c r="E70" s="721"/>
      <c r="F70" s="721"/>
      <c r="G70" s="305"/>
      <c r="H70" s="305"/>
      <c r="I70" s="305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</row>
    <row r="71" spans="1:33" ht="25.2" customHeight="1">
      <c r="A71" s="721"/>
      <c r="B71" s="721"/>
      <c r="C71" s="721"/>
      <c r="D71" s="721"/>
      <c r="E71" s="721"/>
      <c r="F71" s="721"/>
      <c r="G71" s="305"/>
      <c r="H71" s="305"/>
      <c r="I71" s="305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</row>
    <row r="72" spans="1:33" ht="25.2" customHeight="1">
      <c r="A72" s="721"/>
      <c r="B72" s="721"/>
      <c r="C72" s="721"/>
      <c r="D72" s="721"/>
      <c r="E72" s="721"/>
      <c r="F72" s="721"/>
      <c r="G72" s="305"/>
      <c r="H72" s="305"/>
      <c r="I72" s="305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</row>
    <row r="73" spans="1:33" ht="25.2" customHeight="1">
      <c r="A73" s="721"/>
      <c r="B73" s="721"/>
      <c r="C73" s="721"/>
      <c r="D73" s="721"/>
      <c r="E73" s="721"/>
      <c r="F73" s="721"/>
      <c r="G73" s="305"/>
      <c r="H73" s="305"/>
      <c r="I73" s="305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</row>
    <row r="74" spans="1:33" ht="25.2" customHeight="1">
      <c r="A74" s="721"/>
      <c r="B74" s="721"/>
      <c r="C74" s="721"/>
      <c r="D74" s="721"/>
      <c r="E74" s="721"/>
      <c r="F74" s="721"/>
      <c r="G74" s="305"/>
      <c r="H74" s="305"/>
      <c r="I74" s="305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</row>
    <row r="75" spans="1:33" ht="25.2" customHeight="1">
      <c r="A75" s="721"/>
      <c r="B75" s="721"/>
      <c r="C75" s="721"/>
      <c r="D75" s="721"/>
      <c r="E75" s="721"/>
      <c r="F75" s="721"/>
      <c r="G75" s="305"/>
      <c r="H75" s="305"/>
      <c r="I75" s="305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</row>
    <row r="76" spans="1:33" ht="25.2" customHeight="1">
      <c r="A76" s="721"/>
      <c r="B76" s="721"/>
      <c r="C76" s="721"/>
      <c r="D76" s="721"/>
      <c r="E76" s="721"/>
      <c r="F76" s="721"/>
      <c r="G76" s="305"/>
      <c r="H76" s="305"/>
      <c r="I76" s="305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</row>
    <row r="77" spans="1:33" ht="25.2" customHeight="1">
      <c r="A77" s="721"/>
      <c r="B77" s="721"/>
      <c r="C77" s="721"/>
      <c r="D77" s="721"/>
      <c r="E77" s="721"/>
      <c r="F77" s="721"/>
      <c r="G77" s="305"/>
      <c r="H77" s="305"/>
      <c r="I77" s="305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</row>
    <row r="78" spans="1:33" ht="25.2" customHeight="1">
      <c r="A78" s="721"/>
      <c r="B78" s="721"/>
      <c r="C78" s="721"/>
      <c r="D78" s="721"/>
      <c r="E78" s="721"/>
      <c r="F78" s="721"/>
      <c r="G78" s="305"/>
      <c r="H78" s="305"/>
      <c r="I78" s="305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</row>
    <row r="79" spans="1:33" ht="25.2" customHeight="1">
      <c r="A79" s="721"/>
      <c r="B79" s="721"/>
      <c r="C79" s="721"/>
      <c r="D79" s="721"/>
      <c r="E79" s="721"/>
      <c r="F79" s="721"/>
      <c r="G79" s="305"/>
      <c r="H79" s="305"/>
      <c r="I79" s="305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</row>
    <row r="80" spans="1:33" ht="25.2" customHeight="1">
      <c r="A80" s="721"/>
      <c r="B80" s="721"/>
      <c r="C80" s="721"/>
      <c r="D80" s="721"/>
      <c r="E80" s="721"/>
      <c r="F80" s="721"/>
      <c r="G80" s="305"/>
      <c r="H80" s="305"/>
      <c r="I80" s="305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</row>
    <row r="81" spans="1:33" ht="25.2" customHeight="1">
      <c r="A81" s="721"/>
      <c r="B81" s="721"/>
      <c r="C81" s="721"/>
      <c r="D81" s="721"/>
      <c r="E81" s="721"/>
      <c r="F81" s="721"/>
      <c r="G81" s="305"/>
      <c r="H81" s="305"/>
      <c r="I81" s="305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</row>
    <row r="82" spans="1:33" ht="25.2" customHeight="1">
      <c r="A82" s="721"/>
      <c r="B82" s="721"/>
      <c r="C82" s="721"/>
      <c r="D82" s="721"/>
      <c r="E82" s="721"/>
      <c r="F82" s="721"/>
      <c r="G82" s="305"/>
      <c r="H82" s="305"/>
      <c r="I82" s="305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</row>
    <row r="83" spans="1:33" ht="25.2" customHeight="1">
      <c r="A83" s="721"/>
      <c r="B83" s="721"/>
      <c r="C83" s="721"/>
      <c r="D83" s="721"/>
      <c r="E83" s="721"/>
      <c r="F83" s="721"/>
      <c r="G83" s="305"/>
      <c r="H83" s="305"/>
      <c r="I83" s="305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</row>
    <row r="84" spans="1:33" ht="25.2" customHeight="1">
      <c r="A84" s="721"/>
      <c r="B84" s="721"/>
      <c r="C84" s="721"/>
      <c r="D84" s="721"/>
      <c r="E84" s="721"/>
      <c r="F84" s="721"/>
      <c r="G84" s="305"/>
      <c r="H84" s="305"/>
      <c r="I84" s="305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</row>
    <row r="85" spans="1:33" ht="25.2" customHeight="1">
      <c r="A85" s="721"/>
      <c r="B85" s="721"/>
      <c r="C85" s="721"/>
      <c r="D85" s="721"/>
      <c r="E85" s="721"/>
      <c r="F85" s="721"/>
      <c r="G85" s="305"/>
      <c r="H85" s="305"/>
      <c r="I85" s="305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</row>
    <row r="86" spans="1:33" ht="25.2" customHeight="1">
      <c r="A86" s="721"/>
      <c r="B86" s="721"/>
      <c r="C86" s="721"/>
      <c r="D86" s="721"/>
      <c r="E86" s="721"/>
      <c r="F86" s="721"/>
      <c r="G86" s="305"/>
      <c r="H86" s="305"/>
      <c r="I86" s="305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</row>
    <row r="87" spans="1:33" ht="25.2" customHeight="1">
      <c r="A87" s="721"/>
      <c r="B87" s="721"/>
      <c r="C87" s="721"/>
      <c r="D87" s="721"/>
      <c r="E87" s="721"/>
      <c r="F87" s="721"/>
      <c r="G87" s="305"/>
      <c r="H87" s="305"/>
      <c r="I87" s="305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</row>
    <row r="88" spans="1:33" ht="25.2" customHeight="1">
      <c r="A88" s="721"/>
      <c r="B88" s="721"/>
      <c r="C88" s="721"/>
      <c r="D88" s="721"/>
      <c r="E88" s="721"/>
      <c r="F88" s="721"/>
      <c r="G88" s="305"/>
      <c r="H88" s="305"/>
      <c r="I88" s="305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</row>
    <row r="89" spans="1:33" ht="25.2" customHeight="1">
      <c r="A89" s="721"/>
      <c r="B89" s="721"/>
      <c r="C89" s="721"/>
      <c r="D89" s="721"/>
      <c r="E89" s="721"/>
      <c r="F89" s="721"/>
      <c r="G89" s="305"/>
      <c r="H89" s="305"/>
      <c r="I89" s="305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</row>
    <row r="90" spans="1:33" ht="25.2" customHeight="1">
      <c r="A90" s="721"/>
      <c r="B90" s="721"/>
      <c r="C90" s="721"/>
      <c r="D90" s="721"/>
      <c r="E90" s="721"/>
      <c r="F90" s="721"/>
      <c r="G90" s="305"/>
      <c r="H90" s="305"/>
      <c r="I90" s="305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</row>
    <row r="91" spans="1:33" ht="25.2" customHeight="1">
      <c r="A91" s="721"/>
      <c r="B91" s="721"/>
      <c r="C91" s="721"/>
      <c r="D91" s="721"/>
      <c r="E91" s="721"/>
      <c r="F91" s="721"/>
      <c r="G91" s="305"/>
      <c r="H91" s="305"/>
      <c r="I91" s="305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</row>
    <row r="92" spans="1:33" ht="25.2" customHeight="1">
      <c r="A92" s="721"/>
      <c r="B92" s="721"/>
      <c r="C92" s="721"/>
      <c r="D92" s="721"/>
      <c r="E92" s="721"/>
      <c r="F92" s="721"/>
      <c r="G92" s="305"/>
      <c r="H92" s="305"/>
      <c r="I92" s="305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</row>
    <row r="93" spans="1:33" ht="25.2" customHeight="1">
      <c r="A93" s="721"/>
      <c r="B93" s="721"/>
      <c r="C93" s="721"/>
      <c r="D93" s="721"/>
      <c r="E93" s="721"/>
      <c r="F93" s="721"/>
      <c r="G93" s="305"/>
      <c r="H93" s="305"/>
      <c r="I93" s="305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</row>
    <row r="94" spans="1:33" ht="25.2" customHeight="1">
      <c r="A94" s="721"/>
      <c r="B94" s="721"/>
      <c r="C94" s="721"/>
      <c r="D94" s="721"/>
      <c r="E94" s="721"/>
      <c r="F94" s="721"/>
      <c r="G94" s="305"/>
      <c r="H94" s="305"/>
      <c r="I94" s="305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</row>
    <row r="95" spans="1:33" ht="25.2" customHeight="1">
      <c r="A95" s="721"/>
      <c r="B95" s="721"/>
      <c r="C95" s="721"/>
      <c r="D95" s="721"/>
      <c r="E95" s="721"/>
      <c r="F95" s="721"/>
      <c r="G95" s="305"/>
      <c r="H95" s="305"/>
      <c r="I95" s="305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</row>
    <row r="96" spans="1:33" ht="25.2" customHeight="1">
      <c r="A96" s="721"/>
      <c r="B96" s="721"/>
      <c r="C96" s="721"/>
      <c r="D96" s="721"/>
      <c r="E96" s="721"/>
      <c r="F96" s="721"/>
      <c r="G96" s="305"/>
      <c r="H96" s="305"/>
      <c r="I96" s="305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</row>
    <row r="97" spans="1:33" ht="25.2" customHeight="1">
      <c r="A97" s="721"/>
      <c r="B97" s="721"/>
      <c r="C97" s="721"/>
      <c r="D97" s="721"/>
      <c r="E97" s="721"/>
      <c r="F97" s="721"/>
      <c r="G97" s="305"/>
      <c r="H97" s="305"/>
      <c r="I97" s="305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</row>
    <row r="98" spans="1:33" ht="25.2" customHeight="1">
      <c r="A98" s="721"/>
      <c r="B98" s="721"/>
      <c r="C98" s="721"/>
      <c r="D98" s="721"/>
      <c r="E98" s="721"/>
      <c r="F98" s="721"/>
      <c r="G98" s="305"/>
      <c r="H98" s="305"/>
      <c r="I98" s="305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</row>
    <row r="99" spans="1:33" ht="25.2" customHeight="1">
      <c r="A99" s="721"/>
      <c r="B99" s="721"/>
      <c r="C99" s="721"/>
      <c r="D99" s="721"/>
      <c r="E99" s="721"/>
      <c r="F99" s="721"/>
      <c r="G99" s="305"/>
      <c r="H99" s="305"/>
      <c r="I99" s="305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</row>
    <row r="100" spans="1:33" ht="25.2" customHeight="1">
      <c r="A100" s="721"/>
      <c r="B100" s="721"/>
      <c r="C100" s="721"/>
      <c r="D100" s="721"/>
      <c r="E100" s="721"/>
      <c r="F100" s="721"/>
      <c r="G100" s="305"/>
      <c r="H100" s="305"/>
      <c r="I100" s="305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</row>
    <row r="101" spans="1:33" ht="25.2" customHeight="1">
      <c r="A101" s="721"/>
      <c r="B101" s="721"/>
      <c r="C101" s="721"/>
      <c r="D101" s="721"/>
      <c r="E101" s="721"/>
      <c r="F101" s="721"/>
      <c r="G101" s="305"/>
      <c r="H101" s="305"/>
      <c r="I101" s="305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</row>
    <row r="102" spans="1:33" ht="25.2" customHeight="1">
      <c r="A102" s="721"/>
      <c r="B102" s="721"/>
      <c r="C102" s="721"/>
      <c r="D102" s="721"/>
      <c r="E102" s="721"/>
      <c r="F102" s="721"/>
      <c r="G102" s="305"/>
      <c r="H102" s="305"/>
      <c r="I102" s="305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</row>
    <row r="103" spans="1:33" ht="25.2" customHeight="1">
      <c r="A103" s="721"/>
      <c r="B103" s="721"/>
      <c r="C103" s="721"/>
      <c r="D103" s="721"/>
      <c r="E103" s="721"/>
      <c r="F103" s="721"/>
      <c r="G103" s="305"/>
      <c r="H103" s="305"/>
      <c r="I103" s="305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9"/>
    </row>
    <row r="104" spans="1:33" ht="25.2" customHeight="1">
      <c r="A104" s="721"/>
      <c r="B104" s="721"/>
      <c r="C104" s="721"/>
      <c r="D104" s="721"/>
      <c r="E104" s="721"/>
      <c r="F104" s="721"/>
      <c r="G104" s="305"/>
      <c r="H104" s="305"/>
      <c r="I104" s="305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</row>
    <row r="105" spans="1:33" ht="25.2" customHeight="1">
      <c r="A105" s="721"/>
      <c r="B105" s="721"/>
      <c r="C105" s="721"/>
      <c r="D105" s="721"/>
      <c r="E105" s="721"/>
      <c r="F105" s="721"/>
      <c r="G105" s="305"/>
      <c r="H105" s="305"/>
      <c r="I105" s="305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</row>
    <row r="106" spans="1:33" ht="25.2" customHeight="1">
      <c r="A106" s="721"/>
      <c r="B106" s="721"/>
      <c r="C106" s="721"/>
      <c r="D106" s="721"/>
      <c r="E106" s="721"/>
      <c r="F106" s="721"/>
      <c r="G106" s="305"/>
      <c r="H106" s="305"/>
      <c r="I106" s="305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</row>
    <row r="107" spans="1:33" ht="25.2" customHeight="1">
      <c r="A107" s="721"/>
      <c r="B107" s="721"/>
      <c r="C107" s="721"/>
      <c r="D107" s="721"/>
      <c r="E107" s="721"/>
      <c r="F107" s="721"/>
      <c r="G107" s="305"/>
      <c r="H107" s="305"/>
      <c r="I107" s="305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299"/>
    </row>
    <row r="108" spans="1:33" ht="25.2" customHeight="1">
      <c r="A108" s="721"/>
      <c r="B108" s="721"/>
      <c r="C108" s="721"/>
      <c r="D108" s="721"/>
      <c r="E108" s="721"/>
      <c r="F108" s="721"/>
      <c r="G108" s="305"/>
      <c r="H108" s="305"/>
      <c r="I108" s="305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299"/>
    </row>
    <row r="109" spans="1:33" ht="25.2" customHeight="1">
      <c r="A109" s="721"/>
      <c r="B109" s="721"/>
      <c r="C109" s="721"/>
      <c r="D109" s="721"/>
      <c r="E109" s="721"/>
      <c r="F109" s="721"/>
      <c r="G109" s="305"/>
      <c r="H109" s="305"/>
      <c r="I109" s="305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</row>
    <row r="110" spans="1:33" ht="25.2" customHeight="1">
      <c r="A110" s="721"/>
      <c r="B110" s="721"/>
      <c r="C110" s="721"/>
      <c r="D110" s="721"/>
      <c r="E110" s="721"/>
      <c r="F110" s="721"/>
      <c r="G110" s="305"/>
      <c r="H110" s="305"/>
      <c r="I110" s="305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</row>
    <row r="111" spans="1:33" ht="25.2" customHeight="1">
      <c r="A111" s="721"/>
      <c r="B111" s="721"/>
      <c r="C111" s="721"/>
      <c r="D111" s="721"/>
      <c r="E111" s="721"/>
      <c r="F111" s="721"/>
      <c r="G111" s="305"/>
      <c r="H111" s="305"/>
      <c r="I111" s="305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</row>
    <row r="112" spans="1:33" ht="25.2" customHeight="1">
      <c r="A112" s="721"/>
      <c r="B112" s="721"/>
      <c r="C112" s="721"/>
      <c r="D112" s="721"/>
      <c r="E112" s="721"/>
      <c r="F112" s="721"/>
      <c r="G112" s="305"/>
      <c r="H112" s="305"/>
      <c r="I112" s="305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</row>
    <row r="113" spans="1:33" ht="25.2" customHeight="1">
      <c r="A113" s="305"/>
      <c r="B113" s="721"/>
      <c r="C113" s="721"/>
      <c r="D113" s="305"/>
      <c r="E113" s="305"/>
      <c r="F113" s="305"/>
      <c r="G113" s="305"/>
      <c r="H113" s="305"/>
      <c r="I113" s="305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</row>
    <row r="114" spans="1:33" ht="25.2" customHeight="1">
      <c r="A114" s="305"/>
      <c r="B114" s="721"/>
      <c r="C114" s="721"/>
      <c r="D114" s="305"/>
      <c r="E114" s="305"/>
      <c r="F114" s="305"/>
      <c r="G114" s="305"/>
      <c r="H114" s="305"/>
      <c r="I114" s="305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</row>
    <row r="115" spans="1:33" ht="25.2" customHeight="1">
      <c r="A115" s="305"/>
      <c r="B115" s="721"/>
      <c r="C115" s="721"/>
      <c r="D115" s="305"/>
      <c r="E115" s="305"/>
      <c r="F115" s="305"/>
      <c r="G115" s="305"/>
      <c r="H115" s="305"/>
      <c r="I115" s="305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</row>
    <row r="116" spans="1:33" ht="25.2" customHeight="1">
      <c r="A116" s="305"/>
      <c r="B116" s="721"/>
      <c r="C116" s="721"/>
      <c r="D116" s="305"/>
      <c r="E116" s="305"/>
      <c r="F116" s="305"/>
      <c r="G116" s="305"/>
      <c r="H116" s="305"/>
      <c r="I116" s="305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</row>
    <row r="117" spans="1:33" ht="25.2" customHeight="1">
      <c r="A117" s="305"/>
      <c r="B117" s="721"/>
      <c r="C117" s="721"/>
      <c r="D117" s="305"/>
      <c r="E117" s="305"/>
      <c r="F117" s="305"/>
      <c r="G117" s="305"/>
      <c r="H117" s="305"/>
      <c r="I117" s="305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</row>
    <row r="118" spans="1:33" ht="25.2" customHeight="1">
      <c r="A118" s="305"/>
      <c r="B118" s="721"/>
      <c r="C118" s="721"/>
      <c r="D118" s="305"/>
      <c r="E118" s="305"/>
      <c r="F118" s="305"/>
      <c r="G118" s="305"/>
      <c r="H118" s="305"/>
      <c r="I118" s="305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</row>
    <row r="119" spans="1:33" ht="25.2" customHeight="1">
      <c r="A119" s="305"/>
      <c r="B119" s="721"/>
      <c r="C119" s="721"/>
      <c r="D119" s="305"/>
      <c r="E119" s="305"/>
      <c r="F119" s="305"/>
      <c r="G119" s="305"/>
      <c r="H119" s="305"/>
      <c r="I119" s="305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</row>
    <row r="120" spans="1:33" ht="25.2" customHeight="1">
      <c r="A120" s="305"/>
      <c r="B120" s="721"/>
      <c r="C120" s="721"/>
      <c r="D120" s="305"/>
      <c r="E120" s="305"/>
      <c r="F120" s="305"/>
      <c r="G120" s="305"/>
      <c r="H120" s="305"/>
      <c r="I120" s="305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99"/>
    </row>
    <row r="121" spans="1:33" ht="25.2" customHeight="1">
      <c r="A121" s="305"/>
      <c r="B121" s="721"/>
      <c r="C121" s="721"/>
      <c r="D121" s="305"/>
      <c r="E121" s="305"/>
      <c r="F121" s="305"/>
      <c r="G121" s="305"/>
      <c r="H121" s="305"/>
      <c r="I121" s="305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</row>
    <row r="122" spans="1:33" ht="25.2" customHeight="1">
      <c r="A122" s="305"/>
      <c r="B122" s="721"/>
      <c r="C122" s="721"/>
      <c r="D122" s="305"/>
      <c r="E122" s="305"/>
      <c r="F122" s="305"/>
      <c r="G122" s="305"/>
      <c r="H122" s="305"/>
      <c r="I122" s="305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</row>
    <row r="123" spans="1:33" ht="25.2" customHeight="1">
      <c r="A123" s="305"/>
      <c r="B123" s="721"/>
      <c r="C123" s="721"/>
      <c r="D123" s="305"/>
      <c r="E123" s="305"/>
      <c r="F123" s="305"/>
      <c r="G123" s="305"/>
      <c r="H123" s="305"/>
      <c r="I123" s="305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299"/>
    </row>
    <row r="124" spans="1:33" ht="25.2" customHeight="1">
      <c r="A124" s="305"/>
      <c r="B124" s="721"/>
      <c r="C124" s="721"/>
      <c r="D124" s="305"/>
      <c r="E124" s="305"/>
      <c r="F124" s="305"/>
      <c r="G124" s="305"/>
      <c r="H124" s="305"/>
      <c r="I124" s="305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99"/>
    </row>
    <row r="125" spans="1:33" ht="25.2" customHeight="1">
      <c r="A125" s="305"/>
      <c r="B125" s="721"/>
      <c r="C125" s="721"/>
      <c r="D125" s="305"/>
      <c r="E125" s="305"/>
      <c r="F125" s="305"/>
      <c r="G125" s="305"/>
      <c r="H125" s="305"/>
      <c r="I125" s="305"/>
      <c r="J125" s="299"/>
      <c r="K125" s="299"/>
      <c r="L125" s="299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</row>
    <row r="126" spans="1:33" ht="25.2" customHeight="1">
      <c r="A126" s="305"/>
      <c r="B126" s="721"/>
      <c r="C126" s="721"/>
      <c r="D126" s="305"/>
      <c r="E126" s="305"/>
      <c r="F126" s="305"/>
      <c r="G126" s="305"/>
      <c r="H126" s="305"/>
      <c r="I126" s="305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</row>
    <row r="127" spans="1:33" ht="25.2" customHeight="1">
      <c r="A127" s="305"/>
      <c r="B127" s="721"/>
      <c r="C127" s="721"/>
      <c r="D127" s="305"/>
      <c r="E127" s="305"/>
      <c r="F127" s="305"/>
      <c r="G127" s="305"/>
      <c r="H127" s="305"/>
      <c r="I127" s="305"/>
      <c r="J127" s="299"/>
      <c r="K127" s="299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</row>
    <row r="128" spans="1:33" ht="25.2" customHeight="1">
      <c r="A128" s="305"/>
      <c r="B128" s="721"/>
      <c r="C128" s="721"/>
      <c r="D128" s="305"/>
      <c r="E128" s="305"/>
      <c r="F128" s="305"/>
      <c r="G128" s="305"/>
      <c r="H128" s="305"/>
      <c r="I128" s="305"/>
      <c r="J128" s="299"/>
      <c r="K128" s="299"/>
      <c r="L128" s="299"/>
      <c r="M128" s="29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</row>
    <row r="129" spans="1:33" ht="25.2" customHeight="1">
      <c r="A129" s="305"/>
      <c r="B129" s="721"/>
      <c r="C129" s="721"/>
      <c r="D129" s="305"/>
      <c r="E129" s="305"/>
      <c r="F129" s="305"/>
      <c r="G129" s="305"/>
      <c r="H129" s="305"/>
      <c r="I129" s="305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</row>
    <row r="130" spans="1:33" ht="25.2" customHeight="1">
      <c r="A130" s="305"/>
      <c r="B130" s="721"/>
      <c r="C130" s="721"/>
      <c r="D130" s="305"/>
      <c r="E130" s="305"/>
      <c r="F130" s="305"/>
      <c r="G130" s="305"/>
      <c r="H130" s="305"/>
      <c r="I130" s="305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</row>
    <row r="131" spans="1:33" ht="25.2" customHeight="1">
      <c r="A131" s="305"/>
      <c r="B131" s="721"/>
      <c r="C131" s="721"/>
      <c r="D131" s="305"/>
      <c r="E131" s="305"/>
      <c r="F131" s="305"/>
      <c r="G131" s="305"/>
      <c r="H131" s="305"/>
      <c r="I131" s="305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</row>
    <row r="132" spans="1:33" ht="25.2" customHeight="1">
      <c r="A132" s="305"/>
      <c r="B132" s="721"/>
      <c r="C132" s="721"/>
      <c r="D132" s="305"/>
      <c r="E132" s="305"/>
      <c r="F132" s="305"/>
      <c r="G132" s="305"/>
      <c r="H132" s="305"/>
      <c r="I132" s="305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</row>
    <row r="133" spans="1:33" ht="25.2" customHeight="1">
      <c r="A133" s="305"/>
      <c r="B133" s="721"/>
      <c r="C133" s="721"/>
      <c r="D133" s="305"/>
      <c r="E133" s="305"/>
      <c r="F133" s="305"/>
      <c r="G133" s="305"/>
      <c r="H133" s="305"/>
      <c r="I133" s="305"/>
      <c r="J133" s="299"/>
      <c r="K133" s="299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</row>
    <row r="134" spans="1:33" ht="25.2" customHeight="1">
      <c r="A134" s="305"/>
      <c r="B134" s="721"/>
      <c r="C134" s="721"/>
      <c r="D134" s="305"/>
      <c r="E134" s="305"/>
      <c r="F134" s="305"/>
      <c r="G134" s="305"/>
      <c r="H134" s="305"/>
      <c r="I134" s="305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</row>
    <row r="135" spans="1:33" ht="25.2" customHeight="1">
      <c r="A135" s="305"/>
      <c r="B135" s="721"/>
      <c r="C135" s="721"/>
      <c r="D135" s="305"/>
      <c r="E135" s="305"/>
      <c r="F135" s="305"/>
      <c r="G135" s="305"/>
      <c r="H135" s="305"/>
      <c r="I135" s="305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299"/>
    </row>
    <row r="136" spans="1:33" ht="25.2" customHeight="1">
      <c r="A136" s="305"/>
      <c r="B136" s="721"/>
      <c r="C136" s="721"/>
      <c r="D136" s="305"/>
      <c r="E136" s="305"/>
      <c r="F136" s="305"/>
      <c r="G136" s="305"/>
      <c r="H136" s="305"/>
      <c r="I136" s="305"/>
      <c r="J136" s="299"/>
      <c r="K136" s="299"/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</row>
    <row r="137" spans="1:33" ht="25.2" customHeight="1">
      <c r="A137" s="305"/>
      <c r="B137" s="721"/>
      <c r="C137" s="721"/>
      <c r="D137" s="305"/>
      <c r="E137" s="305"/>
      <c r="F137" s="305"/>
      <c r="G137" s="305"/>
      <c r="H137" s="305"/>
      <c r="I137" s="305"/>
      <c r="J137" s="299"/>
      <c r="K137" s="299"/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</row>
    <row r="138" spans="1:33" ht="25.2" customHeight="1">
      <c r="A138" s="305"/>
      <c r="B138" s="721"/>
      <c r="C138" s="721"/>
      <c r="D138" s="305"/>
      <c r="E138" s="305"/>
      <c r="F138" s="305"/>
      <c r="G138" s="305"/>
      <c r="H138" s="305"/>
      <c r="I138" s="305"/>
      <c r="J138" s="299"/>
      <c r="K138" s="299"/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</row>
    <row r="139" spans="1:33" ht="25.2" customHeight="1">
      <c r="A139" s="305"/>
      <c r="B139" s="721"/>
      <c r="C139" s="721"/>
      <c r="D139" s="305"/>
      <c r="E139" s="305"/>
      <c r="F139" s="305"/>
      <c r="G139" s="305"/>
      <c r="H139" s="305"/>
      <c r="I139" s="305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</row>
    <row r="140" spans="1:33" ht="25.2" customHeight="1">
      <c r="A140" s="305"/>
      <c r="B140" s="721"/>
      <c r="C140" s="721"/>
      <c r="D140" s="305"/>
      <c r="E140" s="305"/>
      <c r="F140" s="305"/>
      <c r="G140" s="305"/>
      <c r="H140" s="305"/>
      <c r="I140" s="305"/>
      <c r="J140" s="299"/>
      <c r="K140" s="299"/>
      <c r="L140" s="29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</row>
    <row r="141" spans="1:33" ht="25.2" customHeight="1">
      <c r="A141" s="305"/>
      <c r="B141" s="721"/>
      <c r="C141" s="721"/>
      <c r="D141" s="305"/>
      <c r="E141" s="305"/>
      <c r="F141" s="305"/>
      <c r="G141" s="305"/>
      <c r="H141" s="305"/>
      <c r="I141" s="305"/>
      <c r="J141" s="299"/>
      <c r="K141" s="299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</row>
    <row r="142" spans="1:33" ht="25.2" customHeight="1">
      <c r="A142" s="305"/>
      <c r="B142" s="721"/>
      <c r="C142" s="721"/>
      <c r="D142" s="305"/>
      <c r="E142" s="305"/>
      <c r="F142" s="305"/>
      <c r="G142" s="305"/>
      <c r="H142" s="305"/>
      <c r="I142" s="305"/>
      <c r="J142" s="299"/>
      <c r="K142" s="299"/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</row>
    <row r="143" spans="1:33" ht="25.2" customHeight="1">
      <c r="A143" s="305"/>
      <c r="B143" s="721"/>
      <c r="C143" s="721"/>
      <c r="D143" s="305"/>
      <c r="E143" s="305"/>
      <c r="F143" s="305"/>
      <c r="G143" s="305"/>
      <c r="H143" s="305"/>
      <c r="I143" s="305"/>
      <c r="J143" s="299"/>
      <c r="K143" s="299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</row>
    <row r="144" spans="1:33" ht="25.2" customHeight="1">
      <c r="A144" s="305"/>
      <c r="B144" s="721"/>
      <c r="C144" s="721"/>
      <c r="D144" s="305"/>
      <c r="E144" s="305"/>
      <c r="F144" s="305"/>
      <c r="G144" s="305"/>
      <c r="H144" s="305"/>
      <c r="I144" s="305"/>
      <c r="J144" s="299"/>
      <c r="K144" s="299"/>
      <c r="L144" s="299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99"/>
    </row>
    <row r="145" spans="1:33" ht="25.2" customHeight="1">
      <c r="A145" s="305"/>
      <c r="B145" s="303"/>
      <c r="C145" s="303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99"/>
    </row>
    <row r="146" spans="1:33" ht="25.2" customHeight="1">
      <c r="A146" s="305"/>
      <c r="B146" s="303"/>
      <c r="C146" s="303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99"/>
    </row>
    <row r="147" spans="1:33" ht="25.2" customHeight="1">
      <c r="A147" s="305"/>
      <c r="B147" s="303"/>
      <c r="C147" s="303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  <c r="AC147" s="299"/>
      <c r="AD147" s="299"/>
      <c r="AE147" s="299"/>
      <c r="AF147" s="299"/>
      <c r="AG147" s="299"/>
    </row>
    <row r="148" spans="1:33" ht="25.2" customHeight="1">
      <c r="A148" s="305"/>
      <c r="B148" s="303"/>
      <c r="C148" s="303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  <c r="AB148" s="299"/>
      <c r="AC148" s="299"/>
      <c r="AD148" s="299"/>
      <c r="AE148" s="299"/>
      <c r="AF148" s="299"/>
      <c r="AG148" s="299"/>
    </row>
    <row r="149" spans="1:33" ht="25.2" customHeight="1">
      <c r="A149" s="305"/>
      <c r="B149" s="303"/>
      <c r="C149" s="303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</row>
    <row r="150" spans="1:33" ht="25.2" customHeight="1">
      <c r="A150" s="305"/>
      <c r="B150" s="303"/>
      <c r="C150" s="303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</row>
    <row r="151" spans="1:33" ht="25.2" customHeight="1">
      <c r="A151" s="305"/>
      <c r="B151" s="303"/>
      <c r="C151" s="303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  <c r="AB151" s="299"/>
      <c r="AC151" s="299"/>
      <c r="AD151" s="299"/>
      <c r="AE151" s="299"/>
      <c r="AF151" s="299"/>
      <c r="AG151" s="299"/>
    </row>
    <row r="152" spans="1:33" ht="25.2" customHeight="1">
      <c r="A152" s="305"/>
      <c r="B152" s="303"/>
      <c r="C152" s="303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</row>
    <row r="153" spans="1:33" ht="25.2" customHeight="1">
      <c r="A153" s="305"/>
      <c r="B153" s="303"/>
      <c r="C153" s="303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</row>
    <row r="154" spans="1:33" ht="25.2" customHeight="1">
      <c r="A154" s="305"/>
      <c r="B154" s="303"/>
      <c r="C154" s="303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</row>
    <row r="155" spans="1:33" ht="25.2" customHeight="1">
      <c r="A155" s="305"/>
      <c r="B155" s="303"/>
      <c r="C155" s="303"/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  <c r="AA155" s="299"/>
      <c r="AB155" s="299"/>
      <c r="AC155" s="299"/>
      <c r="AD155" s="299"/>
      <c r="AE155" s="299"/>
      <c r="AF155" s="299"/>
      <c r="AG155" s="299"/>
    </row>
    <row r="156" spans="1:33" ht="25.2" customHeight="1">
      <c r="A156" s="305"/>
      <c r="B156" s="303"/>
      <c r="C156" s="303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  <c r="AC156" s="299"/>
      <c r="AD156" s="299"/>
      <c r="AE156" s="299"/>
      <c r="AF156" s="299"/>
      <c r="AG156" s="299"/>
    </row>
    <row r="157" spans="1:33" ht="25.2" customHeight="1">
      <c r="A157" s="305"/>
      <c r="B157" s="303"/>
      <c r="C157" s="303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99"/>
    </row>
    <row r="158" spans="1:33" ht="25.2" customHeight="1">
      <c r="A158" s="305"/>
      <c r="B158" s="303"/>
      <c r="C158" s="303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99"/>
    </row>
    <row r="159" spans="1:33" ht="25.2" customHeight="1">
      <c r="A159" s="305"/>
      <c r="B159" s="303"/>
      <c r="C159" s="303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  <c r="AB159" s="299"/>
      <c r="AC159" s="299"/>
      <c r="AD159" s="299"/>
      <c r="AE159" s="299"/>
      <c r="AF159" s="299"/>
      <c r="AG159" s="299"/>
    </row>
    <row r="160" spans="1:33" ht="25.2" customHeight="1">
      <c r="A160" s="305"/>
      <c r="B160" s="303"/>
      <c r="C160" s="303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  <c r="AB160" s="299"/>
      <c r="AC160" s="299"/>
      <c r="AD160" s="299"/>
      <c r="AE160" s="299"/>
      <c r="AF160" s="299"/>
      <c r="AG160" s="299"/>
    </row>
    <row r="161" spans="1:33" ht="25.2" customHeight="1">
      <c r="A161" s="305"/>
      <c r="B161" s="303"/>
      <c r="C161" s="303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  <c r="AB161" s="299"/>
      <c r="AC161" s="299"/>
      <c r="AD161" s="299"/>
      <c r="AE161" s="299"/>
      <c r="AF161" s="299"/>
      <c r="AG161" s="299"/>
    </row>
    <row r="162" spans="1:33" ht="25.2" customHeight="1">
      <c r="A162" s="305"/>
      <c r="B162" s="303"/>
      <c r="C162" s="303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</row>
    <row r="163" spans="1:33" ht="25.2" customHeight="1">
      <c r="A163" s="305"/>
      <c r="B163" s="303"/>
      <c r="C163" s="303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</row>
    <row r="164" spans="1:33" ht="25.2" customHeight="1">
      <c r="A164" s="305"/>
      <c r="B164" s="303"/>
      <c r="C164" s="303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299"/>
      <c r="AC164" s="299"/>
      <c r="AD164" s="299"/>
      <c r="AE164" s="299"/>
      <c r="AF164" s="299"/>
      <c r="AG164" s="299"/>
    </row>
    <row r="165" spans="1:33" ht="25.2" customHeight="1">
      <c r="A165" s="305"/>
      <c r="B165" s="303"/>
      <c r="C165" s="303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299"/>
      <c r="AC165" s="299"/>
      <c r="AD165" s="299"/>
      <c r="AE165" s="299"/>
      <c r="AF165" s="299"/>
      <c r="AG165" s="299"/>
    </row>
    <row r="166" spans="1:33" ht="25.2" customHeight="1">
      <c r="A166" s="305"/>
      <c r="B166" s="303"/>
      <c r="C166" s="303"/>
      <c r="D166" s="299"/>
      <c r="E166" s="299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  <c r="AB166" s="299"/>
      <c r="AC166" s="299"/>
      <c r="AD166" s="299"/>
      <c r="AE166" s="299"/>
      <c r="AF166" s="299"/>
      <c r="AG166" s="299"/>
    </row>
    <row r="167" spans="1:33" ht="25.2" customHeight="1">
      <c r="A167" s="305"/>
      <c r="B167" s="303"/>
      <c r="C167" s="303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299"/>
      <c r="AC167" s="299"/>
      <c r="AD167" s="299"/>
      <c r="AE167" s="299"/>
      <c r="AF167" s="299"/>
      <c r="AG167" s="299"/>
    </row>
    <row r="168" spans="1:33" ht="25.2" customHeight="1">
      <c r="A168" s="305"/>
      <c r="B168" s="303"/>
      <c r="C168" s="303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  <c r="AC168" s="299"/>
      <c r="AD168" s="299"/>
      <c r="AE168" s="299"/>
      <c r="AF168" s="299"/>
      <c r="AG168" s="299"/>
    </row>
    <row r="169" spans="1:33" ht="25.2" customHeight="1">
      <c r="A169" s="305"/>
      <c r="B169" s="303"/>
      <c r="C169" s="303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299"/>
      <c r="AC169" s="299"/>
      <c r="AD169" s="299"/>
      <c r="AE169" s="299"/>
      <c r="AF169" s="299"/>
      <c r="AG169" s="299"/>
    </row>
    <row r="170" spans="1:33" ht="25.2" customHeight="1">
      <c r="A170" s="305"/>
      <c r="B170" s="303"/>
      <c r="C170" s="303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  <c r="AC170" s="299"/>
      <c r="AD170" s="299"/>
      <c r="AE170" s="299"/>
      <c r="AF170" s="299"/>
      <c r="AG170" s="299"/>
    </row>
    <row r="171" spans="1:33" ht="25.2" customHeight="1">
      <c r="A171" s="305"/>
      <c r="B171" s="303"/>
      <c r="C171" s="303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299"/>
      <c r="AC171" s="299"/>
      <c r="AD171" s="299"/>
      <c r="AE171" s="299"/>
      <c r="AF171" s="299"/>
      <c r="AG171" s="299"/>
    </row>
    <row r="172" spans="1:33" ht="25.2" customHeight="1">
      <c r="A172" s="305"/>
      <c r="B172" s="303"/>
      <c r="C172" s="303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  <c r="AC172" s="299"/>
      <c r="AD172" s="299"/>
      <c r="AE172" s="299"/>
      <c r="AF172" s="299"/>
      <c r="AG172" s="299"/>
    </row>
    <row r="173" spans="1:33" ht="25.2" customHeight="1">
      <c r="A173" s="305"/>
      <c r="B173" s="303"/>
      <c r="C173" s="303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  <c r="AC173" s="299"/>
      <c r="AD173" s="299"/>
      <c r="AE173" s="299"/>
      <c r="AF173" s="299"/>
      <c r="AG173" s="299"/>
    </row>
    <row r="174" spans="1:33" ht="25.2" customHeight="1">
      <c r="A174" s="305"/>
      <c r="B174" s="303"/>
      <c r="C174" s="303"/>
      <c r="D174" s="299"/>
      <c r="E174" s="299"/>
      <c r="F174" s="299"/>
      <c r="G174" s="299"/>
      <c r="H174" s="299"/>
      <c r="I174" s="299"/>
      <c r="J174" s="299"/>
      <c r="K174" s="299"/>
      <c r="L174" s="299"/>
      <c r="M174" s="29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/>
      <c r="AA174" s="299"/>
      <c r="AB174" s="299"/>
      <c r="AC174" s="299"/>
      <c r="AD174" s="299"/>
      <c r="AE174" s="299"/>
      <c r="AF174" s="299"/>
      <c r="AG174" s="299"/>
    </row>
    <row r="175" spans="1:33" ht="25.2" customHeight="1">
      <c r="A175" s="305"/>
      <c r="B175" s="303"/>
      <c r="C175" s="303"/>
      <c r="D175" s="299"/>
      <c r="E175" s="299"/>
      <c r="F175" s="299"/>
      <c r="G175" s="299"/>
      <c r="H175" s="299"/>
      <c r="I175" s="299"/>
      <c r="J175" s="299"/>
      <c r="K175" s="299"/>
      <c r="L175" s="299"/>
      <c r="M175" s="29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  <c r="AB175" s="299"/>
      <c r="AC175" s="299"/>
      <c r="AD175" s="299"/>
      <c r="AE175" s="299"/>
      <c r="AF175" s="299"/>
      <c r="AG175" s="299"/>
    </row>
    <row r="176" spans="1:33" ht="25.2" customHeight="1">
      <c r="A176" s="305"/>
      <c r="B176" s="303"/>
      <c r="C176" s="303"/>
      <c r="D176" s="299"/>
      <c r="E176" s="299"/>
      <c r="F176" s="299"/>
      <c r="G176" s="299"/>
      <c r="H176" s="299"/>
      <c r="I176" s="299"/>
      <c r="J176" s="299"/>
      <c r="K176" s="299"/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299"/>
      <c r="AE176" s="299"/>
      <c r="AF176" s="299"/>
      <c r="AG176" s="299"/>
    </row>
    <row r="177" spans="1:33" ht="25.2" customHeight="1">
      <c r="A177" s="305"/>
      <c r="B177" s="303"/>
      <c r="C177" s="303"/>
      <c r="D177" s="299"/>
      <c r="E177" s="299"/>
      <c r="F177" s="299"/>
      <c r="G177" s="299"/>
      <c r="H177" s="299"/>
      <c r="I177" s="299"/>
      <c r="J177" s="299"/>
      <c r="K177" s="299"/>
      <c r="L177" s="299"/>
      <c r="M177" s="29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  <c r="AB177" s="299"/>
      <c r="AC177" s="299"/>
      <c r="AD177" s="299"/>
      <c r="AE177" s="299"/>
      <c r="AF177" s="299"/>
      <c r="AG177" s="299"/>
    </row>
    <row r="178" spans="1:33" ht="25.2" customHeight="1">
      <c r="A178" s="305"/>
      <c r="B178" s="303"/>
      <c r="C178" s="303"/>
      <c r="D178" s="299"/>
      <c r="E178" s="299"/>
      <c r="F178" s="299"/>
      <c r="G178" s="299"/>
      <c r="H178" s="299"/>
      <c r="I178" s="299"/>
      <c r="J178" s="299"/>
      <c r="K178" s="299"/>
      <c r="L178" s="299"/>
      <c r="M178" s="299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299"/>
      <c r="AA178" s="299"/>
      <c r="AB178" s="299"/>
      <c r="AC178" s="299"/>
      <c r="AD178" s="299"/>
      <c r="AE178" s="299"/>
      <c r="AF178" s="299"/>
      <c r="AG178" s="299"/>
    </row>
    <row r="179" spans="1:33" ht="25.2" customHeight="1">
      <c r="A179" s="305"/>
      <c r="B179" s="303"/>
      <c r="C179" s="303"/>
      <c r="D179" s="299"/>
      <c r="E179" s="299"/>
      <c r="F179" s="299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  <c r="AB179" s="299"/>
      <c r="AC179" s="299"/>
      <c r="AD179" s="299"/>
      <c r="AE179" s="299"/>
      <c r="AF179" s="299"/>
      <c r="AG179" s="299"/>
    </row>
    <row r="180" spans="1:33" ht="25.2" customHeight="1">
      <c r="A180" s="305"/>
      <c r="B180" s="303"/>
      <c r="C180" s="303"/>
      <c r="D180" s="299"/>
      <c r="E180" s="299"/>
      <c r="F180" s="299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299"/>
      <c r="AC180" s="299"/>
      <c r="AD180" s="299"/>
      <c r="AE180" s="299"/>
      <c r="AF180" s="299"/>
      <c r="AG180" s="299"/>
    </row>
    <row r="181" spans="1:33" ht="25.2" customHeight="1">
      <c r="A181" s="305"/>
      <c r="B181" s="303"/>
      <c r="C181" s="303"/>
      <c r="D181" s="299"/>
      <c r="E181" s="299"/>
      <c r="F181" s="299"/>
      <c r="G181" s="299"/>
      <c r="H181" s="299"/>
      <c r="I181" s="299"/>
      <c r="J181" s="299"/>
      <c r="K181" s="299"/>
      <c r="L181" s="299"/>
      <c r="M181" s="29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299"/>
      <c r="AC181" s="299"/>
      <c r="AD181" s="299"/>
      <c r="AE181" s="299"/>
      <c r="AF181" s="299"/>
      <c r="AG181" s="299"/>
    </row>
    <row r="182" spans="1:33" ht="25.2" customHeight="1">
      <c r="A182" s="305"/>
      <c r="B182" s="303"/>
      <c r="C182" s="303"/>
      <c r="D182" s="299"/>
      <c r="E182" s="299"/>
      <c r="F182" s="299"/>
      <c r="G182" s="299"/>
      <c r="H182" s="299"/>
      <c r="I182" s="299"/>
      <c r="J182" s="299"/>
      <c r="K182" s="299"/>
      <c r="L182" s="299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299"/>
      <c r="AC182" s="299"/>
      <c r="AD182" s="299"/>
      <c r="AE182" s="299"/>
      <c r="AF182" s="299"/>
      <c r="AG182" s="299"/>
    </row>
    <row r="183" spans="1:33" ht="25.2" customHeight="1">
      <c r="A183" s="305"/>
      <c r="B183" s="303"/>
      <c r="C183" s="303"/>
      <c r="D183" s="299"/>
      <c r="E183" s="299"/>
      <c r="F183" s="299"/>
      <c r="G183" s="299"/>
      <c r="H183" s="299"/>
      <c r="I183" s="299"/>
      <c r="J183" s="299"/>
      <c r="K183" s="299"/>
      <c r="L183" s="299"/>
      <c r="M183" s="29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299"/>
      <c r="AA183" s="299"/>
      <c r="AB183" s="299"/>
      <c r="AC183" s="299"/>
      <c r="AD183" s="299"/>
      <c r="AE183" s="299"/>
      <c r="AF183" s="299"/>
      <c r="AG183" s="299"/>
    </row>
    <row r="184" spans="1:33" ht="25.2" customHeight="1">
      <c r="A184" s="305"/>
      <c r="B184" s="303"/>
      <c r="C184" s="303"/>
      <c r="D184" s="299"/>
      <c r="E184" s="299"/>
      <c r="F184" s="299"/>
      <c r="G184" s="299"/>
      <c r="H184" s="299"/>
      <c r="I184" s="299"/>
      <c r="J184" s="299"/>
      <c r="K184" s="299"/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299"/>
      <c r="AE184" s="299"/>
      <c r="AF184" s="299"/>
      <c r="AG184" s="299"/>
    </row>
    <row r="185" spans="1:33" ht="25.2" customHeight="1">
      <c r="A185" s="305"/>
      <c r="B185" s="303"/>
      <c r="C185" s="303"/>
      <c r="D185" s="299"/>
      <c r="E185" s="299"/>
      <c r="F185" s="299"/>
      <c r="G185" s="299"/>
      <c r="H185" s="299"/>
      <c r="I185" s="299"/>
      <c r="J185" s="299"/>
      <c r="K185" s="299"/>
      <c r="L185" s="299"/>
      <c r="M185" s="29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</row>
    <row r="186" spans="1:33" ht="25.2" customHeight="1">
      <c r="A186" s="305"/>
      <c r="B186" s="303"/>
      <c r="C186" s="303"/>
      <c r="D186" s="299"/>
      <c r="E186" s="299"/>
      <c r="F186" s="299"/>
      <c r="G186" s="299"/>
      <c r="H186" s="299"/>
      <c r="I186" s="299"/>
      <c r="J186" s="299"/>
      <c r="K186" s="299"/>
      <c r="L186" s="299"/>
      <c r="M186" s="29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299"/>
      <c r="AA186" s="299"/>
      <c r="AB186" s="299"/>
      <c r="AC186" s="299"/>
      <c r="AD186" s="299"/>
      <c r="AE186" s="299"/>
      <c r="AF186" s="299"/>
      <c r="AG186" s="299"/>
    </row>
    <row r="187" spans="1:33" ht="25.2" customHeight="1">
      <c r="A187" s="305"/>
      <c r="B187" s="303"/>
      <c r="C187" s="303"/>
      <c r="D187" s="299"/>
      <c r="E187" s="299"/>
      <c r="F187" s="299"/>
      <c r="G187" s="299"/>
      <c r="H187" s="299"/>
      <c r="I187" s="299"/>
      <c r="J187" s="299"/>
      <c r="K187" s="299"/>
      <c r="L187" s="299"/>
      <c r="M187" s="29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299"/>
      <c r="AG187" s="299"/>
    </row>
    <row r="188" spans="1:33" ht="25.2" customHeight="1">
      <c r="A188" s="305"/>
      <c r="B188" s="303"/>
      <c r="C188" s="303"/>
      <c r="D188" s="299"/>
      <c r="E188" s="299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299"/>
    </row>
    <row r="189" spans="1:33" ht="25.2" customHeight="1">
      <c r="A189" s="305"/>
      <c r="B189" s="303"/>
      <c r="C189" s="303"/>
      <c r="D189" s="299"/>
      <c r="E189" s="299"/>
      <c r="F189" s="299"/>
      <c r="G189" s="299"/>
      <c r="H189" s="299"/>
      <c r="I189" s="299"/>
      <c r="J189" s="299"/>
      <c r="K189" s="299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</row>
    <row r="190" spans="1:33" ht="25.2" customHeight="1">
      <c r="A190" s="305"/>
      <c r="B190" s="303"/>
      <c r="C190" s="303"/>
      <c r="D190" s="299"/>
      <c r="E190" s="299"/>
      <c r="F190" s="299"/>
      <c r="G190" s="299"/>
      <c r="H190" s="299"/>
      <c r="I190" s="299"/>
      <c r="J190" s="299"/>
      <c r="K190" s="299"/>
      <c r="L190" s="299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299"/>
      <c r="AE190" s="299"/>
      <c r="AF190" s="299"/>
      <c r="AG190" s="299"/>
    </row>
    <row r="191" spans="1:33" ht="25.2" customHeight="1">
      <c r="A191" s="305"/>
      <c r="B191" s="303"/>
      <c r="C191" s="303"/>
      <c r="D191" s="299"/>
      <c r="E191" s="299"/>
      <c r="F191" s="299"/>
      <c r="G191" s="299"/>
      <c r="H191" s="299"/>
      <c r="I191" s="299"/>
      <c r="J191" s="299"/>
      <c r="K191" s="299"/>
      <c r="L191" s="299"/>
      <c r="M191" s="29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  <c r="AB191" s="299"/>
      <c r="AC191" s="299"/>
      <c r="AD191" s="299"/>
      <c r="AE191" s="299"/>
      <c r="AF191" s="299"/>
      <c r="AG191" s="299"/>
    </row>
    <row r="192" spans="1:33" ht="25.2" customHeight="1">
      <c r="A192" s="305"/>
      <c r="B192" s="303"/>
      <c r="C192" s="303"/>
      <c r="D192" s="299"/>
      <c r="E192" s="299"/>
      <c r="F192" s="299"/>
      <c r="G192" s="299"/>
      <c r="H192" s="299"/>
      <c r="I192" s="299"/>
      <c r="J192" s="299"/>
      <c r="K192" s="299"/>
      <c r="L192" s="299"/>
      <c r="M192" s="29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299"/>
    </row>
    <row r="193" spans="1:33" ht="25.2" customHeight="1">
      <c r="A193" s="305"/>
      <c r="B193" s="303"/>
      <c r="C193" s="303"/>
      <c r="D193" s="299"/>
      <c r="E193" s="299"/>
      <c r="F193" s="299"/>
      <c r="G193" s="299"/>
      <c r="H193" s="299"/>
      <c r="I193" s="299"/>
      <c r="J193" s="299"/>
      <c r="K193" s="299"/>
      <c r="L193" s="299"/>
      <c r="M193" s="29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299"/>
      <c r="AA193" s="299"/>
      <c r="AB193" s="299"/>
      <c r="AC193" s="299"/>
      <c r="AD193" s="299"/>
      <c r="AE193" s="299"/>
      <c r="AF193" s="299"/>
      <c r="AG193" s="299"/>
    </row>
    <row r="194" spans="1:33" ht="25.2" customHeight="1">
      <c r="A194" s="305"/>
      <c r="B194" s="303"/>
      <c r="C194" s="303"/>
      <c r="D194" s="299"/>
      <c r="E194" s="299"/>
      <c r="F194" s="299"/>
      <c r="G194" s="299"/>
      <c r="H194" s="299"/>
      <c r="I194" s="299"/>
      <c r="J194" s="299"/>
      <c r="K194" s="299"/>
      <c r="L194" s="299"/>
      <c r="M194" s="29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299"/>
      <c r="AA194" s="299"/>
      <c r="AB194" s="299"/>
      <c r="AC194" s="299"/>
      <c r="AD194" s="299"/>
      <c r="AE194" s="299"/>
      <c r="AF194" s="299"/>
      <c r="AG194" s="299"/>
    </row>
    <row r="195" spans="1:33" ht="25.2" customHeight="1">
      <c r="A195" s="305"/>
      <c r="B195" s="303"/>
      <c r="C195" s="303"/>
      <c r="D195" s="299"/>
      <c r="E195" s="299"/>
      <c r="F195" s="299"/>
      <c r="G195" s="299"/>
      <c r="H195" s="299"/>
      <c r="I195" s="299"/>
      <c r="J195" s="299"/>
      <c r="K195" s="299"/>
      <c r="L195" s="299"/>
      <c r="M195" s="29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299"/>
      <c r="AA195" s="299"/>
      <c r="AB195" s="299"/>
      <c r="AC195" s="299"/>
      <c r="AD195" s="299"/>
      <c r="AE195" s="299"/>
      <c r="AF195" s="299"/>
      <c r="AG195" s="299"/>
    </row>
    <row r="196" spans="1:33" ht="25.2" customHeight="1">
      <c r="A196" s="305"/>
      <c r="B196" s="303"/>
      <c r="C196" s="303"/>
      <c r="D196" s="299"/>
      <c r="E196" s="299"/>
      <c r="F196" s="299"/>
      <c r="G196" s="299"/>
      <c r="H196" s="299"/>
      <c r="I196" s="299"/>
      <c r="J196" s="299"/>
      <c r="K196" s="299"/>
      <c r="L196" s="299"/>
      <c r="M196" s="29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299"/>
      <c r="AA196" s="299"/>
      <c r="AB196" s="299"/>
      <c r="AC196" s="299"/>
      <c r="AD196" s="299"/>
      <c r="AE196" s="299"/>
      <c r="AF196" s="299"/>
      <c r="AG196" s="299"/>
    </row>
    <row r="197" spans="1:33" ht="25.2" customHeight="1">
      <c r="A197" s="305"/>
      <c r="B197" s="303"/>
      <c r="C197" s="303"/>
      <c r="D197" s="299"/>
      <c r="E197" s="299"/>
      <c r="F197" s="299"/>
      <c r="G197" s="299"/>
      <c r="H197" s="299"/>
      <c r="I197" s="299"/>
      <c r="J197" s="299"/>
      <c r="K197" s="299"/>
      <c r="L197" s="29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299"/>
      <c r="AE197" s="299"/>
      <c r="AF197" s="299"/>
      <c r="AG197" s="299"/>
    </row>
    <row r="198" spans="1:33" ht="25.2" customHeight="1">
      <c r="A198" s="305"/>
      <c r="B198" s="303"/>
      <c r="C198" s="303"/>
      <c r="D198" s="299"/>
      <c r="E198" s="299"/>
      <c r="F198" s="299"/>
      <c r="G198" s="299"/>
      <c r="H198" s="299"/>
      <c r="I198" s="299"/>
      <c r="J198" s="299"/>
      <c r="K198" s="299"/>
      <c r="L198" s="299"/>
      <c r="M198" s="29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299"/>
      <c r="AA198" s="299"/>
      <c r="AB198" s="299"/>
      <c r="AC198" s="299"/>
      <c r="AD198" s="299"/>
      <c r="AE198" s="299"/>
      <c r="AF198" s="299"/>
      <c r="AG198" s="299"/>
    </row>
    <row r="199" spans="1:33" ht="25.2" customHeight="1">
      <c r="A199" s="305"/>
      <c r="B199" s="303"/>
      <c r="C199" s="303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299"/>
      <c r="AC199" s="299"/>
      <c r="AD199" s="299"/>
      <c r="AE199" s="299"/>
      <c r="AF199" s="299"/>
      <c r="AG199" s="299"/>
    </row>
    <row r="200" spans="1:33" ht="25.2" customHeight="1">
      <c r="A200" s="305"/>
      <c r="B200" s="303"/>
      <c r="C200" s="303"/>
      <c r="D200" s="299"/>
      <c r="E200" s="299"/>
      <c r="F200" s="299"/>
      <c r="G200" s="299"/>
      <c r="H200" s="299"/>
      <c r="I200" s="299"/>
      <c r="J200" s="299"/>
      <c r="K200" s="299"/>
      <c r="L200" s="299"/>
      <c r="M200" s="29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299"/>
      <c r="AA200" s="299"/>
      <c r="AB200" s="299"/>
      <c r="AC200" s="299"/>
      <c r="AD200" s="299"/>
      <c r="AE200" s="299"/>
      <c r="AF200" s="299"/>
      <c r="AG200" s="299"/>
    </row>
    <row r="201" spans="1:33" ht="25.2" customHeight="1">
      <c r="A201" s="305"/>
      <c r="B201" s="303"/>
      <c r="C201" s="303"/>
      <c r="D201" s="299"/>
      <c r="E201" s="299"/>
      <c r="F201" s="299"/>
      <c r="G201" s="299"/>
      <c r="H201" s="299"/>
      <c r="I201" s="299"/>
      <c r="J201" s="299"/>
      <c r="K201" s="299"/>
      <c r="L201" s="299"/>
      <c r="M201" s="29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  <c r="AB201" s="299"/>
      <c r="AC201" s="299"/>
      <c r="AD201" s="299"/>
      <c r="AE201" s="299"/>
      <c r="AF201" s="299"/>
      <c r="AG201" s="299"/>
    </row>
    <row r="202" spans="1:33" ht="25.2" customHeight="1">
      <c r="A202" s="305"/>
      <c r="B202" s="303"/>
      <c r="C202" s="303"/>
      <c r="D202" s="299"/>
      <c r="E202" s="299"/>
      <c r="F202" s="299"/>
      <c r="G202" s="299"/>
      <c r="H202" s="299"/>
      <c r="I202" s="299"/>
      <c r="J202" s="299"/>
      <c r="K202" s="299"/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  <c r="AB202" s="299"/>
      <c r="AC202" s="299"/>
      <c r="AD202" s="299"/>
      <c r="AE202" s="299"/>
      <c r="AF202" s="299"/>
      <c r="AG202" s="299"/>
    </row>
    <row r="203" spans="1:33" ht="25.2" customHeight="1">
      <c r="A203" s="305"/>
      <c r="B203" s="303"/>
      <c r="C203" s="303"/>
      <c r="D203" s="299"/>
      <c r="E203" s="299"/>
      <c r="F203" s="299"/>
      <c r="G203" s="299"/>
      <c r="H203" s="299"/>
      <c r="I203" s="299"/>
      <c r="J203" s="299"/>
      <c r="K203" s="299"/>
      <c r="L203" s="299"/>
      <c r="M203" s="29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299"/>
      <c r="AA203" s="299"/>
      <c r="AB203" s="299"/>
      <c r="AC203" s="299"/>
      <c r="AD203" s="299"/>
      <c r="AE203" s="299"/>
      <c r="AF203" s="299"/>
      <c r="AG203" s="299"/>
    </row>
    <row r="204" spans="1:33" ht="25.2" customHeight="1">
      <c r="A204" s="305"/>
      <c r="B204" s="303"/>
      <c r="C204" s="303"/>
      <c r="D204" s="299"/>
      <c r="E204" s="299"/>
      <c r="F204" s="299"/>
      <c r="G204" s="299"/>
      <c r="H204" s="299"/>
      <c r="I204" s="299"/>
      <c r="J204" s="299"/>
      <c r="K204" s="299"/>
      <c r="L204" s="299"/>
      <c r="M204" s="29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299"/>
      <c r="AA204" s="299"/>
      <c r="AB204" s="299"/>
      <c r="AC204" s="299"/>
      <c r="AD204" s="299"/>
      <c r="AE204" s="299"/>
      <c r="AF204" s="299"/>
      <c r="AG204" s="299"/>
    </row>
    <row r="205" spans="1:33" ht="25.2" customHeight="1">
      <c r="A205" s="305"/>
      <c r="B205" s="303"/>
      <c r="C205" s="303"/>
      <c r="D205" s="299"/>
      <c r="E205" s="299"/>
      <c r="F205" s="299"/>
      <c r="G205" s="299"/>
      <c r="H205" s="299"/>
      <c r="I205" s="299"/>
      <c r="J205" s="299"/>
      <c r="K205" s="299"/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299"/>
      <c r="AE205" s="299"/>
      <c r="AF205" s="299"/>
      <c r="AG205" s="299"/>
    </row>
    <row r="206" spans="1:33" ht="25.2" customHeight="1">
      <c r="A206" s="305"/>
      <c r="B206" s="303"/>
      <c r="C206" s="303"/>
      <c r="D206" s="299"/>
      <c r="E206" s="299"/>
      <c r="F206" s="299"/>
      <c r="G206" s="299"/>
      <c r="H206" s="299"/>
      <c r="I206" s="299"/>
      <c r="J206" s="299"/>
      <c r="K206" s="299"/>
      <c r="L206" s="299"/>
      <c r="M206" s="29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  <c r="AA206" s="299"/>
      <c r="AB206" s="299"/>
      <c r="AC206" s="299"/>
      <c r="AD206" s="299"/>
      <c r="AE206" s="299"/>
      <c r="AF206" s="299"/>
      <c r="AG206" s="299"/>
    </row>
    <row r="207" spans="1:33" ht="25.2" customHeight="1">
      <c r="A207" s="305"/>
      <c r="B207" s="303"/>
      <c r="C207" s="303"/>
      <c r="D207" s="299"/>
      <c r="E207" s="299"/>
      <c r="F207" s="299"/>
      <c r="G207" s="299"/>
      <c r="H207" s="299"/>
      <c r="I207" s="299"/>
      <c r="J207" s="299"/>
      <c r="K207" s="299"/>
      <c r="L207" s="299"/>
      <c r="M207" s="29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299"/>
      <c r="AA207" s="299"/>
      <c r="AB207" s="299"/>
      <c r="AC207" s="299"/>
      <c r="AD207" s="299"/>
      <c r="AE207" s="299"/>
      <c r="AF207" s="299"/>
      <c r="AG207" s="299"/>
    </row>
    <row r="208" spans="1:33" ht="25.2" customHeight="1">
      <c r="A208" s="305"/>
      <c r="B208" s="303"/>
      <c r="C208" s="303"/>
      <c r="D208" s="299"/>
      <c r="E208" s="299"/>
      <c r="F208" s="299"/>
      <c r="G208" s="299"/>
      <c r="H208" s="299"/>
      <c r="I208" s="299"/>
      <c r="J208" s="299"/>
      <c r="K208" s="299"/>
      <c r="L208" s="299"/>
      <c r="M208" s="299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299"/>
      <c r="AA208" s="299"/>
      <c r="AB208" s="299"/>
      <c r="AC208" s="299"/>
      <c r="AD208" s="299"/>
      <c r="AE208" s="299"/>
      <c r="AF208" s="299"/>
      <c r="AG208" s="299"/>
    </row>
    <row r="209" spans="1:33" ht="25.2" customHeight="1">
      <c r="A209" s="305"/>
      <c r="B209" s="303"/>
      <c r="C209" s="303"/>
      <c r="D209" s="299"/>
      <c r="E209" s="299"/>
      <c r="F209" s="299"/>
      <c r="G209" s="299"/>
      <c r="H209" s="299"/>
      <c r="I209" s="299"/>
      <c r="J209" s="299"/>
      <c r="K209" s="299"/>
      <c r="L209" s="299"/>
      <c r="M209" s="299"/>
      <c r="N209" s="299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299"/>
      <c r="AA209" s="299"/>
      <c r="AB209" s="299"/>
      <c r="AC209" s="299"/>
      <c r="AD209" s="299"/>
      <c r="AE209" s="299"/>
      <c r="AF209" s="299"/>
      <c r="AG209" s="299"/>
    </row>
    <row r="210" spans="1:33" ht="25.2" customHeight="1">
      <c r="A210" s="305"/>
      <c r="B210" s="303"/>
      <c r="C210" s="303"/>
      <c r="D210" s="299"/>
      <c r="E210" s="29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299"/>
      <c r="AA210" s="299"/>
      <c r="AB210" s="299"/>
      <c r="AC210" s="299"/>
      <c r="AD210" s="299"/>
      <c r="AE210" s="299"/>
      <c r="AF210" s="299"/>
      <c r="AG210" s="299"/>
    </row>
    <row r="211" spans="1:33" ht="25.2" customHeight="1">
      <c r="A211" s="305"/>
      <c r="B211" s="303"/>
      <c r="C211" s="303"/>
      <c r="D211" s="299"/>
      <c r="E211" s="299"/>
      <c r="F211" s="299"/>
      <c r="G211" s="299"/>
      <c r="H211" s="299"/>
      <c r="I211" s="299"/>
      <c r="J211" s="299"/>
      <c r="K211" s="299"/>
      <c r="L211" s="299"/>
      <c r="M211" s="299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299"/>
      <c r="AA211" s="299"/>
      <c r="AB211" s="299"/>
      <c r="AC211" s="299"/>
      <c r="AD211" s="299"/>
      <c r="AE211" s="299"/>
      <c r="AF211" s="299"/>
      <c r="AG211" s="299"/>
    </row>
    <row r="212" spans="1:33" ht="25.2" customHeight="1">
      <c r="A212" s="305"/>
      <c r="B212" s="303"/>
      <c r="C212" s="303"/>
      <c r="D212" s="299"/>
      <c r="E212" s="299"/>
      <c r="F212" s="299"/>
      <c r="G212" s="299"/>
      <c r="H212" s="299"/>
      <c r="I212" s="299"/>
      <c r="J212" s="299"/>
      <c r="K212" s="299"/>
      <c r="L212" s="299"/>
      <c r="M212" s="29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299"/>
      <c r="AA212" s="299"/>
      <c r="AB212" s="299"/>
      <c r="AC212" s="299"/>
      <c r="AD212" s="299"/>
      <c r="AE212" s="299"/>
      <c r="AF212" s="299"/>
      <c r="AG212" s="299"/>
    </row>
    <row r="213" spans="1:33" ht="25.2" customHeight="1">
      <c r="A213" s="305"/>
      <c r="B213" s="303"/>
      <c r="C213" s="303"/>
      <c r="D213" s="299"/>
      <c r="E213" s="299"/>
      <c r="F213" s="299"/>
      <c r="G213" s="299"/>
      <c r="H213" s="299"/>
      <c r="I213" s="299"/>
      <c r="J213" s="299"/>
      <c r="K213" s="299"/>
      <c r="L213" s="299"/>
      <c r="M213" s="29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299"/>
      <c r="AA213" s="299"/>
      <c r="AB213" s="299"/>
      <c r="AC213" s="299"/>
      <c r="AD213" s="299"/>
      <c r="AE213" s="299"/>
      <c r="AF213" s="299"/>
      <c r="AG213" s="299"/>
    </row>
    <row r="214" spans="1:33" ht="25.2" customHeight="1">
      <c r="A214" s="305"/>
      <c r="B214" s="303"/>
      <c r="C214" s="303"/>
      <c r="D214" s="299"/>
      <c r="E214" s="299"/>
      <c r="F214" s="299"/>
      <c r="G214" s="299"/>
      <c r="H214" s="299"/>
      <c r="I214" s="299"/>
      <c r="J214" s="299"/>
      <c r="K214" s="299"/>
      <c r="L214" s="299"/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  <c r="AB214" s="299"/>
      <c r="AC214" s="299"/>
      <c r="AD214" s="299"/>
      <c r="AE214" s="299"/>
      <c r="AF214" s="299"/>
      <c r="AG214" s="299"/>
    </row>
    <row r="215" spans="1:33" ht="25.2" customHeight="1">
      <c r="A215" s="305"/>
      <c r="B215" s="303"/>
      <c r="C215" s="303"/>
      <c r="D215" s="299"/>
      <c r="E215" s="299"/>
      <c r="F215" s="299"/>
      <c r="G215" s="299"/>
      <c r="H215" s="299"/>
      <c r="I215" s="299"/>
      <c r="J215" s="299"/>
      <c r="K215" s="299"/>
      <c r="L215" s="299"/>
      <c r="M215" s="29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  <c r="AB215" s="299"/>
      <c r="AC215" s="299"/>
      <c r="AD215" s="299"/>
      <c r="AE215" s="299"/>
      <c r="AF215" s="299"/>
      <c r="AG215" s="299"/>
    </row>
    <row r="216" spans="1:33" ht="25.2" customHeight="1">
      <c r="A216" s="305"/>
      <c r="B216" s="303"/>
      <c r="C216" s="303"/>
      <c r="D216" s="299"/>
      <c r="E216" s="299"/>
      <c r="F216" s="299"/>
      <c r="G216" s="299"/>
      <c r="H216" s="299"/>
      <c r="I216" s="299"/>
      <c r="J216" s="299"/>
      <c r="K216" s="299"/>
      <c r="L216" s="299"/>
      <c r="M216" s="299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299"/>
      <c r="AA216" s="299"/>
      <c r="AB216" s="299"/>
      <c r="AC216" s="299"/>
      <c r="AD216" s="299"/>
      <c r="AE216" s="299"/>
      <c r="AF216" s="299"/>
      <c r="AG216" s="299"/>
    </row>
    <row r="217" spans="1:33" ht="25.2" customHeight="1">
      <c r="A217" s="305"/>
      <c r="B217" s="303"/>
      <c r="C217" s="303"/>
      <c r="D217" s="299"/>
      <c r="E217" s="299"/>
      <c r="F217" s="299"/>
      <c r="G217" s="299"/>
      <c r="H217" s="299"/>
      <c r="I217" s="299"/>
      <c r="J217" s="299"/>
      <c r="K217" s="299"/>
      <c r="L217" s="299"/>
      <c r="M217" s="29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  <c r="AB217" s="299"/>
      <c r="AC217" s="299"/>
      <c r="AD217" s="299"/>
      <c r="AE217" s="299"/>
      <c r="AF217" s="299"/>
      <c r="AG217" s="299"/>
    </row>
    <row r="218" spans="1:33" ht="25.2" customHeight="1">
      <c r="A218" s="305"/>
      <c r="B218" s="303"/>
      <c r="C218" s="303"/>
      <c r="D218" s="299"/>
      <c r="E218" s="299"/>
      <c r="F218" s="299"/>
      <c r="G218" s="299"/>
      <c r="H218" s="299"/>
      <c r="I218" s="299"/>
      <c r="J218" s="299"/>
      <c r="K218" s="299"/>
      <c r="L218" s="299"/>
      <c r="M218" s="29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299"/>
      <c r="AA218" s="299"/>
      <c r="AB218" s="299"/>
      <c r="AC218" s="299"/>
      <c r="AD218" s="299"/>
      <c r="AE218" s="299"/>
      <c r="AF218" s="299"/>
      <c r="AG218" s="299"/>
    </row>
    <row r="219" spans="1:33" ht="25.2" customHeight="1">
      <c r="A219" s="305"/>
      <c r="B219" s="303"/>
      <c r="C219" s="303"/>
      <c r="D219" s="299"/>
      <c r="E219" s="299"/>
      <c r="F219" s="299"/>
      <c r="G219" s="299"/>
      <c r="H219" s="299"/>
      <c r="I219" s="299"/>
      <c r="J219" s="299"/>
      <c r="K219" s="299"/>
      <c r="L219" s="299"/>
      <c r="M219" s="29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299"/>
      <c r="AA219" s="299"/>
      <c r="AB219" s="299"/>
      <c r="AC219" s="299"/>
      <c r="AD219" s="299"/>
      <c r="AE219" s="299"/>
      <c r="AF219" s="299"/>
      <c r="AG219" s="299"/>
    </row>
    <row r="220" spans="1:33" ht="25.2" customHeight="1">
      <c r="A220" s="305"/>
      <c r="B220" s="303"/>
      <c r="C220" s="303"/>
      <c r="D220" s="299"/>
      <c r="E220" s="299"/>
      <c r="F220" s="299"/>
      <c r="G220" s="299"/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299"/>
      <c r="AE220" s="299"/>
      <c r="AF220" s="299"/>
      <c r="AG220" s="299"/>
    </row>
    <row r="221" spans="1:33" ht="25.2" customHeight="1">
      <c r="A221" s="305"/>
      <c r="B221" s="303"/>
      <c r="C221" s="303"/>
      <c r="D221" s="299"/>
      <c r="E221" s="299"/>
      <c r="F221" s="299"/>
      <c r="G221" s="299"/>
      <c r="H221" s="299"/>
      <c r="I221" s="299"/>
      <c r="J221" s="299"/>
      <c r="K221" s="299"/>
      <c r="L221" s="299"/>
      <c r="M221" s="29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  <c r="AA221" s="299"/>
      <c r="AB221" s="299"/>
      <c r="AC221" s="299"/>
      <c r="AD221" s="299"/>
      <c r="AE221" s="299"/>
      <c r="AF221" s="299"/>
      <c r="AG221" s="299"/>
    </row>
    <row r="222" spans="1:33" ht="25.2" customHeight="1">
      <c r="A222" s="305"/>
      <c r="B222" s="303"/>
      <c r="C222" s="303"/>
      <c r="D222" s="299"/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  <c r="AB222" s="299"/>
      <c r="AC222" s="299"/>
      <c r="AD222" s="299"/>
      <c r="AE222" s="299"/>
      <c r="AF222" s="299"/>
      <c r="AG222" s="299"/>
    </row>
    <row r="223" spans="1:33" ht="25.2" customHeight="1">
      <c r="A223" s="305"/>
      <c r="B223" s="303"/>
      <c r="C223" s="303"/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  <c r="AB223" s="299"/>
      <c r="AC223" s="299"/>
      <c r="AD223" s="299"/>
      <c r="AE223" s="299"/>
      <c r="AF223" s="299"/>
      <c r="AG223" s="299"/>
    </row>
    <row r="224" spans="1:33" ht="25.2" customHeight="1">
      <c r="A224" s="305"/>
      <c r="B224" s="303"/>
      <c r="C224" s="303"/>
      <c r="D224" s="299"/>
      <c r="E224" s="299"/>
      <c r="F224" s="299"/>
      <c r="G224" s="299"/>
      <c r="H224" s="299"/>
      <c r="I224" s="299"/>
      <c r="J224" s="299"/>
      <c r="K224" s="299"/>
      <c r="L224" s="299"/>
      <c r="M224" s="29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299"/>
      <c r="AA224" s="299"/>
      <c r="AB224" s="299"/>
      <c r="AC224" s="299"/>
      <c r="AD224" s="299"/>
      <c r="AE224" s="299"/>
      <c r="AF224" s="299"/>
      <c r="AG224" s="299"/>
    </row>
    <row r="225" spans="1:33" ht="25.2" customHeight="1">
      <c r="A225" s="305"/>
      <c r="B225" s="303"/>
      <c r="C225" s="303"/>
      <c r="D225" s="299"/>
      <c r="E225" s="299"/>
      <c r="F225" s="299"/>
      <c r="G225" s="299"/>
      <c r="H225" s="299"/>
      <c r="I225" s="299"/>
      <c r="J225" s="299"/>
      <c r="K225" s="299"/>
      <c r="L225" s="299"/>
      <c r="M225" s="29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299"/>
      <c r="AA225" s="299"/>
      <c r="AB225" s="299"/>
      <c r="AC225" s="299"/>
      <c r="AD225" s="299"/>
      <c r="AE225" s="299"/>
      <c r="AF225" s="299"/>
      <c r="AG225" s="299"/>
    </row>
    <row r="226" spans="1:33" ht="25.2" customHeight="1">
      <c r="A226" s="305"/>
      <c r="B226" s="303"/>
      <c r="C226" s="303"/>
      <c r="D226" s="299"/>
      <c r="E226" s="299"/>
      <c r="F226" s="299"/>
      <c r="G226" s="299"/>
      <c r="H226" s="299"/>
      <c r="I226" s="299"/>
      <c r="J226" s="299"/>
      <c r="K226" s="299"/>
      <c r="L226" s="299"/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  <c r="AA226" s="299"/>
      <c r="AB226" s="299"/>
      <c r="AC226" s="299"/>
      <c r="AD226" s="299"/>
      <c r="AE226" s="299"/>
      <c r="AF226" s="299"/>
      <c r="AG226" s="299"/>
    </row>
    <row r="227" spans="1:33" ht="25.2" customHeight="1">
      <c r="A227" s="305"/>
      <c r="B227" s="303"/>
      <c r="C227" s="303"/>
      <c r="D227" s="299"/>
      <c r="E227" s="299"/>
      <c r="F227" s="299"/>
      <c r="G227" s="299"/>
      <c r="H227" s="299"/>
      <c r="I227" s="299"/>
      <c r="J227" s="299"/>
      <c r="K227" s="299"/>
      <c r="L227" s="299"/>
      <c r="M227" s="29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  <c r="AA227" s="299"/>
      <c r="AB227" s="299"/>
      <c r="AC227" s="299"/>
      <c r="AD227" s="299"/>
      <c r="AE227" s="299"/>
      <c r="AF227" s="299"/>
      <c r="AG227" s="299"/>
    </row>
    <row r="228" spans="1:33" ht="25.2" customHeight="1">
      <c r="A228" s="305"/>
      <c r="B228" s="303"/>
      <c r="C228" s="303"/>
      <c r="D228" s="299"/>
      <c r="E228" s="299"/>
      <c r="F228" s="299"/>
      <c r="G228" s="299"/>
      <c r="H228" s="299"/>
      <c r="I228" s="299"/>
      <c r="J228" s="299"/>
      <c r="K228" s="299"/>
      <c r="L228" s="299"/>
      <c r="M228" s="29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  <c r="AA228" s="299"/>
      <c r="AB228" s="299"/>
      <c r="AC228" s="299"/>
      <c r="AD228" s="299"/>
      <c r="AE228" s="299"/>
      <c r="AF228" s="299"/>
      <c r="AG228" s="299"/>
    </row>
    <row r="229" spans="1:33" ht="25.2" customHeight="1">
      <c r="A229" s="305"/>
      <c r="B229" s="303"/>
      <c r="C229" s="303"/>
      <c r="D229" s="299"/>
      <c r="E229" s="299"/>
      <c r="F229" s="299"/>
      <c r="G229" s="299"/>
      <c r="H229" s="299"/>
      <c r="I229" s="299"/>
      <c r="J229" s="299"/>
      <c r="K229" s="299"/>
      <c r="L229" s="299"/>
      <c r="M229" s="29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299"/>
      <c r="AA229" s="299"/>
      <c r="AB229" s="299"/>
      <c r="AC229" s="299"/>
      <c r="AD229" s="299"/>
      <c r="AE229" s="299"/>
      <c r="AF229" s="299"/>
      <c r="AG229" s="299"/>
    </row>
    <row r="230" spans="1:33" ht="25.2" customHeight="1">
      <c r="A230" s="305"/>
      <c r="B230" s="303"/>
      <c r="C230" s="303"/>
      <c r="D230" s="299"/>
      <c r="E230" s="299"/>
      <c r="F230" s="299"/>
      <c r="G230" s="299"/>
      <c r="H230" s="299"/>
      <c r="I230" s="299"/>
      <c r="J230" s="299"/>
      <c r="K230" s="299"/>
      <c r="L230" s="299"/>
      <c r="M230" s="29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299"/>
      <c r="AA230" s="299"/>
      <c r="AB230" s="299"/>
      <c r="AC230" s="299"/>
      <c r="AD230" s="299"/>
      <c r="AE230" s="299"/>
      <c r="AF230" s="299"/>
      <c r="AG230" s="299"/>
    </row>
    <row r="231" spans="1:33" ht="25.2" customHeight="1">
      <c r="A231" s="305"/>
      <c r="B231" s="303"/>
      <c r="C231" s="303"/>
      <c r="D231" s="299"/>
      <c r="E231" s="299"/>
      <c r="F231" s="299"/>
      <c r="G231" s="299"/>
      <c r="H231" s="299"/>
      <c r="I231" s="299"/>
      <c r="J231" s="299"/>
      <c r="K231" s="299"/>
      <c r="L231" s="299"/>
      <c r="M231" s="29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  <c r="AA231" s="299"/>
      <c r="AB231" s="299"/>
      <c r="AC231" s="299"/>
      <c r="AD231" s="299"/>
      <c r="AE231" s="299"/>
      <c r="AF231" s="299"/>
      <c r="AG231" s="299"/>
    </row>
    <row r="232" spans="1:33" ht="25.2" customHeight="1">
      <c r="A232" s="305"/>
      <c r="B232" s="303"/>
      <c r="C232" s="303"/>
      <c r="D232" s="299"/>
      <c r="E232" s="299"/>
      <c r="F232" s="299"/>
      <c r="G232" s="299"/>
      <c r="H232" s="299"/>
      <c r="I232" s="299"/>
      <c r="J232" s="299"/>
      <c r="K232" s="299"/>
      <c r="L232" s="299"/>
      <c r="M232" s="29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  <c r="AA232" s="299"/>
      <c r="AB232" s="299"/>
      <c r="AC232" s="299"/>
      <c r="AD232" s="299"/>
      <c r="AE232" s="299"/>
      <c r="AF232" s="299"/>
      <c r="AG232" s="299"/>
    </row>
    <row r="233" spans="1:33" ht="25.2" customHeight="1">
      <c r="A233" s="305"/>
      <c r="B233" s="303"/>
      <c r="C233" s="303"/>
      <c r="D233" s="299"/>
      <c r="E233" s="299"/>
      <c r="F233" s="299"/>
      <c r="G233" s="299"/>
      <c r="H233" s="299"/>
      <c r="I233" s="299"/>
      <c r="J233" s="299"/>
      <c r="K233" s="299"/>
      <c r="L233" s="299"/>
      <c r="M233" s="299"/>
      <c r="N233" s="299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299"/>
      <c r="AA233" s="299"/>
      <c r="AB233" s="299"/>
      <c r="AC233" s="299"/>
      <c r="AD233" s="299"/>
      <c r="AE233" s="299"/>
      <c r="AF233" s="299"/>
      <c r="AG233" s="299"/>
    </row>
    <row r="234" spans="1:33" ht="25.2" customHeight="1">
      <c r="A234" s="305"/>
      <c r="B234" s="303"/>
      <c r="C234" s="303"/>
      <c r="D234" s="299"/>
      <c r="E234" s="299"/>
      <c r="F234" s="299"/>
      <c r="G234" s="299"/>
      <c r="H234" s="299"/>
      <c r="I234" s="299"/>
      <c r="J234" s="299"/>
      <c r="K234" s="299"/>
      <c r="L234" s="299"/>
      <c r="M234" s="29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  <c r="AA234" s="299"/>
      <c r="AB234" s="299"/>
      <c r="AC234" s="299"/>
      <c r="AD234" s="299"/>
      <c r="AE234" s="299"/>
      <c r="AF234" s="299"/>
      <c r="AG234" s="299"/>
    </row>
    <row r="235" spans="1:33" ht="25.2" customHeight="1">
      <c r="A235" s="305"/>
      <c r="B235" s="303"/>
      <c r="C235" s="303"/>
      <c r="D235" s="299"/>
      <c r="E235" s="299"/>
      <c r="F235" s="299"/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  <c r="AA235" s="299"/>
      <c r="AB235" s="299"/>
      <c r="AC235" s="299"/>
      <c r="AD235" s="299"/>
      <c r="AE235" s="299"/>
      <c r="AF235" s="299"/>
      <c r="AG235" s="299"/>
    </row>
    <row r="236" spans="1:33" ht="25.2" customHeight="1">
      <c r="A236" s="305"/>
      <c r="B236" s="303"/>
      <c r="C236" s="303"/>
      <c r="D236" s="299"/>
      <c r="E236" s="299"/>
      <c r="F236" s="299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299"/>
      <c r="AA236" s="299"/>
      <c r="AB236" s="299"/>
      <c r="AC236" s="299"/>
      <c r="AD236" s="299"/>
      <c r="AE236" s="299"/>
      <c r="AF236" s="299"/>
      <c r="AG236" s="299"/>
    </row>
    <row r="237" spans="1:33" ht="25.2" customHeight="1">
      <c r="A237" s="305"/>
      <c r="B237" s="303"/>
      <c r="C237" s="303"/>
      <c r="D237" s="299"/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299"/>
      <c r="AA237" s="299"/>
      <c r="AB237" s="299"/>
      <c r="AC237" s="299"/>
      <c r="AD237" s="299"/>
      <c r="AE237" s="299"/>
      <c r="AF237" s="299"/>
      <c r="AG237" s="299"/>
    </row>
    <row r="238" spans="1:33" ht="25.2" customHeight="1">
      <c r="A238" s="305"/>
      <c r="B238" s="303"/>
      <c r="C238" s="303"/>
      <c r="D238" s="299"/>
      <c r="E238" s="299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299"/>
      <c r="AA238" s="299"/>
      <c r="AB238" s="299"/>
      <c r="AC238" s="299"/>
      <c r="AD238" s="299"/>
      <c r="AE238" s="299"/>
      <c r="AF238" s="299"/>
      <c r="AG238" s="299"/>
    </row>
    <row r="239" spans="1:33" ht="25.2" customHeight="1">
      <c r="A239" s="305"/>
      <c r="B239" s="303"/>
      <c r="C239" s="303"/>
      <c r="D239" s="299"/>
      <c r="E239" s="299"/>
      <c r="F239" s="299"/>
      <c r="G239" s="299"/>
      <c r="H239" s="299"/>
      <c r="I239" s="299"/>
      <c r="J239" s="299"/>
      <c r="K239" s="299"/>
      <c r="L239" s="299"/>
      <c r="M239" s="29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  <c r="AA239" s="299"/>
      <c r="AB239" s="299"/>
      <c r="AC239" s="299"/>
      <c r="AD239" s="299"/>
      <c r="AE239" s="299"/>
      <c r="AF239" s="299"/>
      <c r="AG239" s="299"/>
    </row>
    <row r="240" spans="1:33" ht="25.2" customHeight="1">
      <c r="A240" s="305"/>
      <c r="B240" s="303"/>
      <c r="C240" s="303"/>
      <c r="D240" s="299"/>
      <c r="E240" s="299"/>
      <c r="F240" s="299"/>
      <c r="G240" s="299"/>
      <c r="H240" s="299"/>
      <c r="I240" s="299"/>
      <c r="J240" s="299"/>
      <c r="K240" s="299"/>
      <c r="L240" s="299"/>
      <c r="M240" s="29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299"/>
      <c r="AA240" s="299"/>
      <c r="AB240" s="299"/>
      <c r="AC240" s="299"/>
      <c r="AD240" s="299"/>
      <c r="AE240" s="299"/>
      <c r="AF240" s="299"/>
      <c r="AG240" s="299"/>
    </row>
    <row r="241" spans="1:33" ht="25.2" customHeight="1">
      <c r="A241" s="305"/>
      <c r="B241" s="303"/>
      <c r="C241" s="303"/>
      <c r="D241" s="299"/>
      <c r="E241" s="299"/>
      <c r="F241" s="299"/>
      <c r="G241" s="299"/>
      <c r="H241" s="299"/>
      <c r="I241" s="299"/>
      <c r="J241" s="299"/>
      <c r="K241" s="299"/>
      <c r="L241" s="299"/>
      <c r="M241" s="29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  <c r="AA241" s="299"/>
      <c r="AB241" s="299"/>
      <c r="AC241" s="299"/>
      <c r="AD241" s="299"/>
      <c r="AE241" s="299"/>
      <c r="AF241" s="299"/>
      <c r="AG241" s="299"/>
    </row>
    <row r="242" spans="1:33" ht="25.2" customHeight="1">
      <c r="A242" s="305"/>
      <c r="B242" s="303"/>
      <c r="C242" s="303"/>
      <c r="D242" s="299"/>
      <c r="E242" s="299"/>
      <c r="F242" s="299"/>
      <c r="G242" s="299"/>
      <c r="H242" s="299"/>
      <c r="I242" s="299"/>
      <c r="J242" s="299"/>
      <c r="K242" s="299"/>
      <c r="L242" s="299"/>
      <c r="M242" s="29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299"/>
      <c r="AA242" s="299"/>
      <c r="AB242" s="299"/>
      <c r="AC242" s="299"/>
      <c r="AD242" s="299"/>
      <c r="AE242" s="299"/>
      <c r="AF242" s="299"/>
      <c r="AG242" s="299"/>
    </row>
    <row r="243" spans="1:33" ht="25.2" customHeight="1">
      <c r="A243" s="305"/>
      <c r="B243" s="303"/>
      <c r="C243" s="303"/>
      <c r="D243" s="299"/>
      <c r="E243" s="299"/>
      <c r="F243" s="299"/>
      <c r="G243" s="299"/>
      <c r="H243" s="299"/>
      <c r="I243" s="299"/>
      <c r="J243" s="299"/>
      <c r="K243" s="299"/>
      <c r="L243" s="299"/>
      <c r="M243" s="29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299"/>
      <c r="AA243" s="299"/>
      <c r="AB243" s="299"/>
      <c r="AC243" s="299"/>
      <c r="AD243" s="299"/>
      <c r="AE243" s="299"/>
      <c r="AF243" s="299"/>
      <c r="AG243" s="299"/>
    </row>
    <row r="244" spans="1:33" ht="25.2" customHeight="1">
      <c r="A244" s="305"/>
      <c r="B244" s="303"/>
      <c r="C244" s="303"/>
      <c r="D244" s="299"/>
      <c r="E244" s="299"/>
      <c r="F244" s="299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  <c r="AB244" s="299"/>
      <c r="AC244" s="299"/>
      <c r="AD244" s="299"/>
      <c r="AE244" s="299"/>
      <c r="AF244" s="299"/>
      <c r="AG244" s="299"/>
    </row>
    <row r="245" spans="1:33" ht="25.2" customHeight="1">
      <c r="A245" s="305"/>
      <c r="B245" s="303"/>
      <c r="C245" s="303"/>
      <c r="D245" s="299"/>
      <c r="E245" s="299"/>
      <c r="F245" s="299"/>
      <c r="G245" s="299"/>
      <c r="H245" s="299"/>
      <c r="I245" s="299"/>
      <c r="J245" s="299"/>
      <c r="K245" s="299"/>
      <c r="L245" s="299"/>
      <c r="M245" s="29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299"/>
      <c r="AA245" s="299"/>
      <c r="AB245" s="299"/>
      <c r="AC245" s="299"/>
      <c r="AD245" s="299"/>
      <c r="AE245" s="299"/>
      <c r="AF245" s="299"/>
      <c r="AG245" s="299"/>
    </row>
    <row r="246" spans="1:33" ht="25.2" customHeight="1">
      <c r="A246" s="305"/>
      <c r="B246" s="303"/>
      <c r="C246" s="303"/>
      <c r="D246" s="299"/>
      <c r="E246" s="299"/>
      <c r="F246" s="299"/>
      <c r="G246" s="299"/>
      <c r="H246" s="299"/>
      <c r="I246" s="299"/>
      <c r="J246" s="299"/>
      <c r="K246" s="299"/>
      <c r="L246" s="299"/>
      <c r="M246" s="29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299"/>
      <c r="AA246" s="299"/>
      <c r="AB246" s="299"/>
      <c r="AC246" s="299"/>
      <c r="AD246" s="299"/>
      <c r="AE246" s="299"/>
      <c r="AF246" s="299"/>
      <c r="AG246" s="299"/>
    </row>
    <row r="247" spans="1:33" ht="25.2" customHeight="1">
      <c r="A247" s="305"/>
      <c r="B247" s="303"/>
      <c r="C247" s="303"/>
      <c r="D247" s="299"/>
      <c r="E247" s="299"/>
      <c r="F247" s="299"/>
      <c r="G247" s="299"/>
      <c r="H247" s="299"/>
      <c r="I247" s="299"/>
      <c r="J247" s="299"/>
      <c r="K247" s="299"/>
      <c r="L247" s="299"/>
      <c r="M247" s="29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299"/>
      <c r="AA247" s="299"/>
      <c r="AB247" s="299"/>
      <c r="AC247" s="299"/>
      <c r="AD247" s="299"/>
      <c r="AE247" s="299"/>
      <c r="AF247" s="299"/>
      <c r="AG247" s="299"/>
    </row>
    <row r="248" spans="1:33" ht="25.2" customHeight="1">
      <c r="A248" s="305"/>
      <c r="B248" s="303"/>
      <c r="C248" s="303"/>
      <c r="D248" s="299"/>
      <c r="E248" s="299"/>
      <c r="F248" s="299"/>
      <c r="G248" s="299"/>
      <c r="H248" s="299"/>
      <c r="I248" s="299"/>
      <c r="J248" s="299"/>
      <c r="K248" s="299"/>
      <c r="L248" s="299"/>
      <c r="M248" s="29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299"/>
      <c r="AA248" s="299"/>
      <c r="AB248" s="299"/>
      <c r="AC248" s="299"/>
      <c r="AD248" s="299"/>
      <c r="AE248" s="299"/>
      <c r="AF248" s="299"/>
      <c r="AG248" s="299"/>
    </row>
    <row r="249" spans="1:33" ht="25.2" customHeight="1">
      <c r="A249" s="305"/>
      <c r="B249" s="303"/>
      <c r="C249" s="303"/>
      <c r="D249" s="299"/>
      <c r="E249" s="299"/>
      <c r="F249" s="299"/>
      <c r="G249" s="299"/>
      <c r="H249" s="299"/>
      <c r="I249" s="299"/>
      <c r="J249" s="299"/>
      <c r="K249" s="299"/>
      <c r="L249" s="299"/>
      <c r="M249" s="29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299"/>
      <c r="AA249" s="299"/>
      <c r="AB249" s="299"/>
      <c r="AC249" s="299"/>
      <c r="AD249" s="299"/>
      <c r="AE249" s="299"/>
      <c r="AF249" s="299"/>
      <c r="AG249" s="299"/>
    </row>
    <row r="250" spans="1:33" ht="25.2" customHeight="1">
      <c r="A250" s="305"/>
      <c r="B250" s="303"/>
      <c r="C250" s="303"/>
      <c r="D250" s="299"/>
      <c r="E250" s="299"/>
      <c r="F250" s="299"/>
      <c r="G250" s="299"/>
      <c r="H250" s="299"/>
      <c r="I250" s="299"/>
      <c r="J250" s="299"/>
      <c r="K250" s="299"/>
      <c r="L250" s="299"/>
      <c r="M250" s="29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  <c r="AA250" s="299"/>
      <c r="AB250" s="299"/>
      <c r="AC250" s="299"/>
      <c r="AD250" s="299"/>
      <c r="AE250" s="299"/>
      <c r="AF250" s="299"/>
      <c r="AG250" s="299"/>
    </row>
    <row r="251" spans="1:33" ht="25.2" customHeight="1">
      <c r="A251" s="305"/>
      <c r="B251" s="303"/>
      <c r="C251" s="303"/>
      <c r="D251" s="299"/>
      <c r="E251" s="299"/>
      <c r="F251" s="299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  <c r="AA251" s="299"/>
      <c r="AB251" s="299"/>
      <c r="AC251" s="299"/>
      <c r="AD251" s="299"/>
      <c r="AE251" s="299"/>
      <c r="AF251" s="299"/>
      <c r="AG251" s="299"/>
    </row>
    <row r="252" spans="1:33" ht="25.2" customHeight="1">
      <c r="A252" s="305"/>
      <c r="B252" s="303"/>
      <c r="C252" s="303"/>
      <c r="D252" s="299"/>
      <c r="E252" s="299"/>
      <c r="F252" s="299"/>
      <c r="G252" s="299"/>
      <c r="H252" s="299"/>
      <c r="I252" s="299"/>
      <c r="J252" s="299"/>
      <c r="K252" s="299"/>
      <c r="L252" s="299"/>
      <c r="M252" s="29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299"/>
      <c r="AA252" s="299"/>
      <c r="AB252" s="299"/>
      <c r="AC252" s="299"/>
      <c r="AD252" s="299"/>
      <c r="AE252" s="299"/>
      <c r="AF252" s="299"/>
      <c r="AG252" s="299"/>
    </row>
    <row r="253" spans="1:33" ht="25.2" customHeight="1">
      <c r="A253" s="305"/>
      <c r="B253" s="303"/>
      <c r="C253" s="303"/>
      <c r="D253" s="299"/>
      <c r="E253" s="299"/>
      <c r="F253" s="299"/>
      <c r="G253" s="299"/>
      <c r="H253" s="299"/>
      <c r="I253" s="299"/>
      <c r="J253" s="299"/>
      <c r="K253" s="299"/>
      <c r="L253" s="299"/>
      <c r="M253" s="29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  <c r="AA253" s="299"/>
      <c r="AB253" s="299"/>
      <c r="AC253" s="299"/>
      <c r="AD253" s="299"/>
      <c r="AE253" s="299"/>
      <c r="AF253" s="299"/>
      <c r="AG253" s="299"/>
    </row>
    <row r="254" spans="1:33" ht="25.2" customHeight="1">
      <c r="A254" s="305"/>
      <c r="B254" s="303"/>
      <c r="C254" s="303"/>
      <c r="D254" s="299"/>
      <c r="E254" s="299"/>
      <c r="F254" s="299"/>
      <c r="G254" s="299"/>
      <c r="H254" s="299"/>
      <c r="I254" s="299"/>
      <c r="J254" s="299"/>
      <c r="K254" s="299"/>
      <c r="L254" s="299"/>
      <c r="M254" s="29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  <c r="AA254" s="299"/>
      <c r="AB254" s="299"/>
      <c r="AC254" s="299"/>
      <c r="AD254" s="299"/>
      <c r="AE254" s="299"/>
      <c r="AF254" s="299"/>
      <c r="AG254" s="299"/>
    </row>
    <row r="255" spans="1:33" ht="25.2" customHeight="1">
      <c r="A255" s="305"/>
      <c r="B255" s="303"/>
      <c r="C255" s="303"/>
      <c r="D255" s="299"/>
      <c r="E255" s="299"/>
      <c r="F255" s="299"/>
      <c r="G255" s="299"/>
      <c r="H255" s="299"/>
      <c r="I255" s="299"/>
      <c r="J255" s="299"/>
      <c r="K255" s="299"/>
      <c r="L255" s="299"/>
      <c r="M255" s="29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299"/>
      <c r="AA255" s="299"/>
      <c r="AB255" s="299"/>
      <c r="AC255" s="299"/>
      <c r="AD255" s="299"/>
      <c r="AE255" s="299"/>
      <c r="AF255" s="299"/>
      <c r="AG255" s="299"/>
    </row>
    <row r="256" spans="1:33" ht="25.2" customHeight="1">
      <c r="A256" s="305"/>
      <c r="B256" s="303"/>
      <c r="C256" s="303"/>
      <c r="D256" s="299"/>
      <c r="E256" s="299"/>
      <c r="F256" s="299"/>
      <c r="G256" s="299"/>
      <c r="H256" s="299"/>
      <c r="I256" s="299"/>
      <c r="J256" s="299"/>
      <c r="K256" s="299"/>
      <c r="L256" s="299"/>
      <c r="M256" s="299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299"/>
      <c r="AA256" s="299"/>
      <c r="AB256" s="299"/>
      <c r="AC256" s="299"/>
      <c r="AD256" s="299"/>
      <c r="AE256" s="299"/>
      <c r="AF256" s="299"/>
      <c r="AG256" s="299"/>
    </row>
    <row r="257" spans="1:33" ht="25.2" customHeight="1">
      <c r="A257" s="305"/>
      <c r="B257" s="303"/>
      <c r="C257" s="303"/>
      <c r="D257" s="299"/>
      <c r="E257" s="299"/>
      <c r="F257" s="299"/>
      <c r="G257" s="299"/>
      <c r="H257" s="299"/>
      <c r="I257" s="299"/>
      <c r="J257" s="299"/>
      <c r="K257" s="299"/>
      <c r="L257" s="299"/>
      <c r="M257" s="29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299"/>
      <c r="AA257" s="299"/>
      <c r="AB257" s="299"/>
      <c r="AC257" s="299"/>
      <c r="AD257" s="299"/>
      <c r="AE257" s="299"/>
      <c r="AF257" s="299"/>
      <c r="AG257" s="299"/>
    </row>
    <row r="258" spans="1:33" ht="25.2" customHeight="1">
      <c r="A258" s="305"/>
      <c r="B258" s="303"/>
      <c r="C258" s="303"/>
      <c r="D258" s="299"/>
      <c r="E258" s="299"/>
      <c r="F258" s="299"/>
      <c r="G258" s="299"/>
      <c r="H258" s="299"/>
      <c r="I258" s="299"/>
      <c r="J258" s="299"/>
      <c r="K258" s="299"/>
      <c r="L258" s="299"/>
      <c r="M258" s="29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299"/>
      <c r="AA258" s="299"/>
      <c r="AB258" s="299"/>
      <c r="AC258" s="299"/>
      <c r="AD258" s="299"/>
      <c r="AE258" s="299"/>
      <c r="AF258" s="299"/>
      <c r="AG258" s="299"/>
    </row>
    <row r="259" spans="1:33" ht="25.2" customHeight="1">
      <c r="A259" s="305"/>
      <c r="B259" s="303"/>
      <c r="C259" s="303"/>
      <c r="D259" s="299"/>
      <c r="E259" s="299"/>
      <c r="F259" s="299"/>
      <c r="G259" s="299"/>
      <c r="H259" s="299"/>
      <c r="I259" s="299"/>
      <c r="J259" s="299"/>
      <c r="K259" s="299"/>
      <c r="L259" s="299"/>
      <c r="M259" s="29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299"/>
      <c r="AA259" s="299"/>
      <c r="AB259" s="299"/>
      <c r="AC259" s="299"/>
      <c r="AD259" s="299"/>
      <c r="AE259" s="299"/>
      <c r="AF259" s="299"/>
      <c r="AG259" s="299"/>
    </row>
    <row r="260" spans="1:33" ht="25.2" customHeight="1">
      <c r="A260" s="305"/>
      <c r="B260" s="303"/>
      <c r="C260" s="303"/>
      <c r="D260" s="299"/>
      <c r="E260" s="299"/>
      <c r="F260" s="299"/>
      <c r="G260" s="299"/>
      <c r="H260" s="299"/>
      <c r="I260" s="299"/>
      <c r="J260" s="299"/>
      <c r="K260" s="299"/>
      <c r="L260" s="299"/>
      <c r="M260" s="29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299"/>
      <c r="AA260" s="299"/>
      <c r="AB260" s="299"/>
      <c r="AC260" s="299"/>
      <c r="AD260" s="299"/>
      <c r="AE260" s="299"/>
      <c r="AF260" s="299"/>
      <c r="AG260" s="299"/>
    </row>
    <row r="261" spans="1:33" ht="25.2" customHeight="1">
      <c r="A261" s="305"/>
      <c r="B261" s="303"/>
      <c r="C261" s="303"/>
      <c r="D261" s="299"/>
      <c r="E261" s="299"/>
      <c r="F261" s="299"/>
      <c r="G261" s="299"/>
      <c r="H261" s="299"/>
      <c r="I261" s="299"/>
      <c r="J261" s="299"/>
      <c r="K261" s="299"/>
      <c r="L261" s="299"/>
      <c r="M261" s="29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299"/>
      <c r="AA261" s="299"/>
      <c r="AB261" s="299"/>
      <c r="AC261" s="299"/>
      <c r="AD261" s="299"/>
      <c r="AE261" s="299"/>
      <c r="AF261" s="299"/>
      <c r="AG261" s="299"/>
    </row>
    <row r="262" spans="1:33" ht="25.2" customHeight="1">
      <c r="A262" s="305"/>
      <c r="B262" s="303"/>
      <c r="C262" s="303"/>
      <c r="D262" s="299"/>
      <c r="E262" s="299"/>
      <c r="F262" s="299"/>
      <c r="G262" s="299"/>
      <c r="H262" s="299"/>
      <c r="I262" s="299"/>
      <c r="J262" s="299"/>
      <c r="K262" s="299"/>
      <c r="L262" s="299"/>
      <c r="M262" s="299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299"/>
      <c r="AA262" s="299"/>
      <c r="AB262" s="299"/>
      <c r="AC262" s="299"/>
      <c r="AD262" s="299"/>
      <c r="AE262" s="299"/>
      <c r="AF262" s="299"/>
      <c r="AG262" s="299"/>
    </row>
    <row r="263" spans="1:33" ht="25.2" customHeight="1">
      <c r="A263" s="305"/>
      <c r="B263" s="303"/>
      <c r="C263" s="303"/>
      <c r="D263" s="299"/>
      <c r="E263" s="299"/>
      <c r="F263" s="299"/>
      <c r="G263" s="299"/>
      <c r="H263" s="299"/>
      <c r="I263" s="299"/>
      <c r="J263" s="299"/>
      <c r="K263" s="299"/>
      <c r="L263" s="299"/>
      <c r="M263" s="29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299"/>
      <c r="AA263" s="299"/>
      <c r="AB263" s="299"/>
      <c r="AC263" s="299"/>
      <c r="AD263" s="299"/>
      <c r="AE263" s="299"/>
      <c r="AF263" s="299"/>
      <c r="AG263" s="299"/>
    </row>
    <row r="264" spans="1:33" ht="25.2" customHeight="1">
      <c r="A264" s="305"/>
      <c r="B264" s="303"/>
      <c r="C264" s="303"/>
      <c r="D264" s="299"/>
      <c r="E264" s="299"/>
      <c r="F264" s="299"/>
      <c r="G264" s="299"/>
      <c r="H264" s="299"/>
      <c r="I264" s="299"/>
      <c r="J264" s="299"/>
      <c r="K264" s="299"/>
      <c r="L264" s="299"/>
      <c r="M264" s="29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299"/>
      <c r="AA264" s="299"/>
      <c r="AB264" s="299"/>
      <c r="AC264" s="299"/>
      <c r="AD264" s="299"/>
      <c r="AE264" s="299"/>
      <c r="AF264" s="299"/>
      <c r="AG264" s="299"/>
    </row>
    <row r="265" spans="1:33" ht="25.2" customHeight="1">
      <c r="A265" s="305"/>
      <c r="B265" s="303"/>
      <c r="C265" s="303"/>
      <c r="D265" s="299"/>
      <c r="E265" s="299"/>
      <c r="F265" s="299"/>
      <c r="G265" s="299"/>
      <c r="H265" s="299"/>
      <c r="I265" s="299"/>
      <c r="J265" s="299"/>
      <c r="K265" s="299"/>
      <c r="L265" s="299"/>
      <c r="M265" s="29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299"/>
      <c r="AA265" s="299"/>
      <c r="AB265" s="299"/>
      <c r="AC265" s="299"/>
      <c r="AD265" s="299"/>
      <c r="AE265" s="299"/>
      <c r="AF265" s="299"/>
      <c r="AG265" s="299"/>
    </row>
    <row r="266" spans="1:33" ht="25.2" customHeight="1">
      <c r="A266" s="305"/>
      <c r="B266" s="303"/>
      <c r="C266" s="303"/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  <c r="AB266" s="299"/>
      <c r="AC266" s="299"/>
      <c r="AD266" s="299"/>
      <c r="AE266" s="299"/>
      <c r="AF266" s="299"/>
      <c r="AG266" s="299"/>
    </row>
    <row r="267" spans="1:33" ht="25.2" customHeight="1">
      <c r="A267" s="305"/>
      <c r="B267" s="303"/>
      <c r="C267" s="303"/>
      <c r="D267" s="299"/>
      <c r="E267" s="299"/>
      <c r="F267" s="299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  <c r="AB267" s="299"/>
      <c r="AC267" s="299"/>
      <c r="AD267" s="299"/>
      <c r="AE267" s="299"/>
      <c r="AF267" s="299"/>
      <c r="AG267" s="299"/>
    </row>
    <row r="268" spans="1:33" ht="25.2" customHeight="1">
      <c r="A268" s="305"/>
      <c r="B268" s="303"/>
      <c r="C268" s="303"/>
      <c r="D268" s="299"/>
      <c r="E268" s="299"/>
      <c r="F268" s="299"/>
      <c r="G268" s="299"/>
      <c r="H268" s="299"/>
      <c r="I268" s="299"/>
      <c r="J268" s="299"/>
      <c r="K268" s="299"/>
      <c r="L268" s="299"/>
      <c r="M268" s="29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299"/>
      <c r="AA268" s="299"/>
      <c r="AB268" s="299"/>
      <c r="AC268" s="299"/>
      <c r="AD268" s="299"/>
      <c r="AE268" s="299"/>
      <c r="AF268" s="299"/>
      <c r="AG268" s="299"/>
    </row>
    <row r="269" spans="1:33" ht="25.2" customHeight="1">
      <c r="A269" s="305"/>
      <c r="B269" s="303"/>
      <c r="C269" s="303"/>
      <c r="D269" s="299"/>
      <c r="E269" s="299"/>
      <c r="F269" s="299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299"/>
      <c r="AA269" s="299"/>
      <c r="AB269" s="299"/>
      <c r="AC269" s="299"/>
      <c r="AD269" s="299"/>
      <c r="AE269" s="299"/>
      <c r="AF269" s="299"/>
      <c r="AG269" s="299"/>
    </row>
    <row r="270" spans="1:33" ht="25.2" customHeight="1">
      <c r="A270" s="305"/>
      <c r="B270" s="303"/>
      <c r="C270" s="303"/>
      <c r="D270" s="299"/>
      <c r="E270" s="299"/>
      <c r="F270" s="299"/>
      <c r="G270" s="299"/>
      <c r="H270" s="299"/>
      <c r="I270" s="299"/>
      <c r="J270" s="299"/>
      <c r="K270" s="299"/>
      <c r="L270" s="299"/>
      <c r="M270" s="299"/>
      <c r="N270" s="299"/>
      <c r="O270" s="299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299"/>
      <c r="AA270" s="299"/>
      <c r="AB270" s="299"/>
      <c r="AC270" s="299"/>
      <c r="AD270" s="299"/>
      <c r="AE270" s="299"/>
      <c r="AF270" s="299"/>
      <c r="AG270" s="299"/>
    </row>
    <row r="271" spans="1:33" ht="25.2" customHeight="1">
      <c r="A271" s="305"/>
      <c r="B271" s="303"/>
      <c r="C271" s="303"/>
      <c r="D271" s="299"/>
      <c r="E271" s="299"/>
      <c r="F271" s="299"/>
      <c r="G271" s="299"/>
      <c r="H271" s="299"/>
      <c r="I271" s="299"/>
      <c r="J271" s="299"/>
      <c r="K271" s="299"/>
      <c r="L271" s="299"/>
      <c r="M271" s="29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299"/>
      <c r="AA271" s="299"/>
      <c r="AB271" s="299"/>
      <c r="AC271" s="299"/>
      <c r="AD271" s="299"/>
      <c r="AE271" s="299"/>
      <c r="AF271" s="299"/>
      <c r="AG271" s="299"/>
    </row>
    <row r="272" spans="1:33" ht="25.2" customHeight="1">
      <c r="A272" s="305"/>
      <c r="B272" s="303"/>
      <c r="C272" s="303"/>
      <c r="D272" s="299"/>
      <c r="E272" s="299"/>
      <c r="F272" s="299"/>
      <c r="G272" s="299"/>
      <c r="H272" s="299"/>
      <c r="I272" s="299"/>
      <c r="J272" s="299"/>
      <c r="K272" s="299"/>
      <c r="L272" s="299"/>
      <c r="M272" s="29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299"/>
      <c r="AA272" s="299"/>
      <c r="AB272" s="299"/>
      <c r="AC272" s="299"/>
      <c r="AD272" s="299"/>
      <c r="AE272" s="299"/>
      <c r="AF272" s="299"/>
      <c r="AG272" s="299"/>
    </row>
    <row r="273" spans="1:33" ht="25.2" customHeight="1">
      <c r="A273" s="305"/>
      <c r="B273" s="303"/>
      <c r="C273" s="303"/>
      <c r="D273" s="299"/>
      <c r="E273" s="299"/>
      <c r="F273" s="299"/>
      <c r="G273" s="299"/>
      <c r="H273" s="299"/>
      <c r="I273" s="299"/>
      <c r="J273" s="299"/>
      <c r="K273" s="299"/>
      <c r="L273" s="299"/>
      <c r="M273" s="299"/>
      <c r="N273" s="299"/>
      <c r="O273" s="299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299"/>
      <c r="AA273" s="299"/>
      <c r="AB273" s="299"/>
      <c r="AC273" s="299"/>
      <c r="AD273" s="299"/>
      <c r="AE273" s="299"/>
      <c r="AF273" s="299"/>
      <c r="AG273" s="299"/>
    </row>
    <row r="274" spans="1:33" ht="25.2" customHeight="1">
      <c r="A274" s="305"/>
      <c r="B274" s="303"/>
      <c r="C274" s="303"/>
      <c r="D274" s="299"/>
      <c r="E274" s="299"/>
      <c r="F274" s="299"/>
      <c r="G274" s="299"/>
      <c r="H274" s="299"/>
      <c r="I274" s="299"/>
      <c r="J274" s="299"/>
      <c r="K274" s="299"/>
      <c r="L274" s="299"/>
      <c r="M274" s="29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299"/>
      <c r="AA274" s="299"/>
      <c r="AB274" s="299"/>
      <c r="AC274" s="299"/>
      <c r="AD274" s="299"/>
      <c r="AE274" s="299"/>
      <c r="AF274" s="299"/>
      <c r="AG274" s="299"/>
    </row>
    <row r="275" spans="1:33" ht="25.2" customHeight="1">
      <c r="A275" s="305"/>
      <c r="B275" s="303"/>
      <c r="C275" s="303"/>
      <c r="D275" s="299"/>
      <c r="E275" s="299"/>
      <c r="F275" s="299"/>
      <c r="G275" s="299"/>
      <c r="H275" s="299"/>
      <c r="I275" s="299"/>
      <c r="J275" s="299"/>
      <c r="K275" s="299"/>
      <c r="L275" s="299"/>
      <c r="M275" s="299"/>
      <c r="N275" s="299"/>
      <c r="O275" s="299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299"/>
      <c r="AA275" s="299"/>
      <c r="AB275" s="299"/>
      <c r="AC275" s="299"/>
      <c r="AD275" s="299"/>
      <c r="AE275" s="299"/>
      <c r="AF275" s="299"/>
      <c r="AG275" s="299"/>
    </row>
    <row r="276" spans="1:33" ht="25.2" customHeight="1">
      <c r="A276" s="305"/>
      <c r="B276" s="303"/>
      <c r="C276" s="303"/>
      <c r="D276" s="299"/>
      <c r="E276" s="299"/>
      <c r="F276" s="299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299"/>
      <c r="AA276" s="299"/>
      <c r="AB276" s="299"/>
      <c r="AC276" s="299"/>
      <c r="AD276" s="299"/>
      <c r="AE276" s="299"/>
      <c r="AF276" s="299"/>
      <c r="AG276" s="299"/>
    </row>
    <row r="277" spans="1:33" ht="25.2" customHeight="1">
      <c r="A277" s="305"/>
      <c r="B277" s="303"/>
      <c r="C277" s="303"/>
      <c r="D277" s="299"/>
      <c r="E277" s="299"/>
      <c r="F277" s="299"/>
      <c r="G277" s="299"/>
      <c r="H277" s="299"/>
      <c r="I277" s="299"/>
      <c r="J277" s="299"/>
      <c r="K277" s="299"/>
      <c r="L277" s="299"/>
      <c r="M277" s="29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299"/>
      <c r="AA277" s="299"/>
      <c r="AB277" s="299"/>
      <c r="AC277" s="299"/>
      <c r="AD277" s="299"/>
      <c r="AE277" s="299"/>
      <c r="AF277" s="299"/>
      <c r="AG277" s="299"/>
    </row>
    <row r="278" spans="1:33" ht="25.2" customHeight="1">
      <c r="A278" s="305"/>
      <c r="B278" s="303"/>
      <c r="C278" s="303"/>
      <c r="D278" s="299"/>
      <c r="E278" s="299"/>
      <c r="F278" s="299"/>
      <c r="G278" s="299"/>
      <c r="H278" s="299"/>
      <c r="I278" s="299"/>
      <c r="J278" s="299"/>
      <c r="K278" s="299"/>
      <c r="L278" s="299"/>
      <c r="M278" s="29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299"/>
      <c r="AA278" s="299"/>
      <c r="AB278" s="299"/>
      <c r="AC278" s="299"/>
      <c r="AD278" s="299"/>
      <c r="AE278" s="299"/>
      <c r="AF278" s="299"/>
      <c r="AG278" s="299"/>
    </row>
    <row r="279" spans="1:33" ht="25.2" customHeight="1">
      <c r="A279" s="305"/>
      <c r="B279" s="303"/>
      <c r="C279" s="303"/>
      <c r="D279" s="299"/>
      <c r="E279" s="299"/>
      <c r="F279" s="299"/>
      <c r="G279" s="299"/>
      <c r="H279" s="299"/>
      <c r="I279" s="299"/>
      <c r="J279" s="299"/>
      <c r="K279" s="299"/>
      <c r="L279" s="299"/>
      <c r="M279" s="29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299"/>
      <c r="AA279" s="299"/>
      <c r="AB279" s="299"/>
      <c r="AC279" s="299"/>
      <c r="AD279" s="299"/>
      <c r="AE279" s="299"/>
      <c r="AF279" s="299"/>
      <c r="AG279" s="299"/>
    </row>
    <row r="280" spans="1:33" ht="25.2" customHeight="1">
      <c r="A280" s="305"/>
      <c r="B280" s="303"/>
      <c r="C280" s="303"/>
      <c r="D280" s="299"/>
      <c r="E280" s="299"/>
      <c r="F280" s="299"/>
      <c r="G280" s="299"/>
      <c r="H280" s="299"/>
      <c r="I280" s="299"/>
      <c r="J280" s="299"/>
      <c r="K280" s="299"/>
      <c r="L280" s="299"/>
      <c r="M280" s="29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  <c r="AA280" s="299"/>
      <c r="AB280" s="299"/>
      <c r="AC280" s="299"/>
      <c r="AD280" s="299"/>
      <c r="AE280" s="299"/>
      <c r="AF280" s="299"/>
      <c r="AG280" s="299"/>
    </row>
    <row r="281" spans="1:33" ht="25.2" customHeight="1">
      <c r="A281" s="305"/>
      <c r="B281" s="303"/>
      <c r="C281" s="303"/>
      <c r="D281" s="299"/>
      <c r="E281" s="299"/>
      <c r="F281" s="299"/>
      <c r="G281" s="299"/>
      <c r="H281" s="299"/>
      <c r="I281" s="299"/>
      <c r="J281" s="299"/>
      <c r="K281" s="299"/>
      <c r="L281" s="299"/>
      <c r="M281" s="29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299"/>
      <c r="AA281" s="299"/>
      <c r="AB281" s="299"/>
      <c r="AC281" s="299"/>
      <c r="AD281" s="299"/>
      <c r="AE281" s="299"/>
      <c r="AF281" s="299"/>
      <c r="AG281" s="299"/>
    </row>
    <row r="282" spans="1:33" ht="25.2" customHeight="1">
      <c r="A282" s="305"/>
      <c r="B282" s="303"/>
      <c r="C282" s="303"/>
      <c r="D282" s="299"/>
      <c r="E282" s="299"/>
      <c r="F282" s="299"/>
      <c r="G282" s="299"/>
      <c r="H282" s="299"/>
      <c r="I282" s="299"/>
      <c r="J282" s="299"/>
      <c r="K282" s="299"/>
      <c r="L282" s="299"/>
      <c r="M282" s="29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299"/>
      <c r="AA282" s="299"/>
      <c r="AB282" s="299"/>
      <c r="AC282" s="299"/>
      <c r="AD282" s="299"/>
      <c r="AE282" s="299"/>
      <c r="AF282" s="299"/>
      <c r="AG282" s="299"/>
    </row>
    <row r="283" spans="1:33" ht="25.2" customHeight="1">
      <c r="A283" s="305"/>
      <c r="B283" s="303"/>
      <c r="C283" s="303"/>
      <c r="D283" s="299"/>
      <c r="E283" s="299"/>
      <c r="F283" s="299"/>
      <c r="G283" s="299"/>
      <c r="H283" s="299"/>
      <c r="I283" s="299"/>
      <c r="J283" s="299"/>
      <c r="K283" s="299"/>
      <c r="L283" s="299"/>
      <c r="M283" s="29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  <c r="AA283" s="299"/>
      <c r="AB283" s="299"/>
      <c r="AC283" s="299"/>
      <c r="AD283" s="299"/>
      <c r="AE283" s="299"/>
      <c r="AF283" s="299"/>
      <c r="AG283" s="299"/>
    </row>
    <row r="284" spans="1:33" ht="25.2" customHeight="1">
      <c r="A284" s="305"/>
      <c r="B284" s="303"/>
      <c r="C284" s="303"/>
      <c r="D284" s="299"/>
      <c r="E284" s="299"/>
      <c r="F284" s="299"/>
      <c r="G284" s="299"/>
      <c r="H284" s="299"/>
      <c r="I284" s="299"/>
      <c r="J284" s="299"/>
      <c r="K284" s="299"/>
      <c r="L284" s="299"/>
      <c r="M284" s="29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299"/>
      <c r="AA284" s="299"/>
      <c r="AB284" s="299"/>
      <c r="AC284" s="299"/>
      <c r="AD284" s="299"/>
      <c r="AE284" s="299"/>
      <c r="AF284" s="299"/>
      <c r="AG284" s="299"/>
    </row>
    <row r="285" spans="1:33" ht="25.2" customHeight="1">
      <c r="A285" s="305"/>
      <c r="B285" s="303"/>
      <c r="C285" s="303"/>
      <c r="D285" s="299"/>
      <c r="E285" s="299"/>
      <c r="F285" s="299"/>
      <c r="G285" s="299"/>
      <c r="H285" s="299"/>
      <c r="I285" s="299"/>
      <c r="J285" s="299"/>
      <c r="K285" s="299"/>
      <c r="L285" s="299"/>
      <c r="M285" s="299"/>
      <c r="N285" s="299"/>
      <c r="O285" s="299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299"/>
      <c r="AA285" s="299"/>
      <c r="AB285" s="299"/>
      <c r="AC285" s="299"/>
      <c r="AD285" s="299"/>
      <c r="AE285" s="299"/>
      <c r="AF285" s="299"/>
      <c r="AG285" s="299"/>
    </row>
    <row r="286" spans="1:33" ht="25.2" customHeight="1">
      <c r="A286" s="305"/>
      <c r="B286" s="303"/>
      <c r="C286" s="303"/>
      <c r="D286" s="299"/>
      <c r="E286" s="299"/>
      <c r="F286" s="299"/>
      <c r="G286" s="299"/>
      <c r="H286" s="299"/>
      <c r="I286" s="299"/>
      <c r="J286" s="299"/>
      <c r="K286" s="299"/>
      <c r="L286" s="299"/>
      <c r="M286" s="29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299"/>
      <c r="AA286" s="299"/>
      <c r="AB286" s="299"/>
      <c r="AC286" s="299"/>
      <c r="AD286" s="299"/>
      <c r="AE286" s="299"/>
      <c r="AF286" s="299"/>
      <c r="AG286" s="299"/>
    </row>
    <row r="287" spans="1:33" ht="25.2" customHeight="1">
      <c r="A287" s="305"/>
      <c r="B287" s="303"/>
      <c r="C287" s="303"/>
      <c r="D287" s="299"/>
      <c r="E287" s="299"/>
      <c r="F287" s="299"/>
      <c r="G287" s="299"/>
      <c r="H287" s="299"/>
      <c r="I287" s="299"/>
      <c r="J287" s="299"/>
      <c r="K287" s="299"/>
      <c r="L287" s="299"/>
      <c r="M287" s="29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299"/>
      <c r="AA287" s="299"/>
      <c r="AB287" s="299"/>
      <c r="AC287" s="299"/>
      <c r="AD287" s="299"/>
      <c r="AE287" s="299"/>
      <c r="AF287" s="299"/>
      <c r="AG287" s="299"/>
    </row>
    <row r="288" spans="1:33" ht="25.2" customHeight="1">
      <c r="A288" s="305"/>
      <c r="B288" s="303"/>
      <c r="C288" s="303"/>
      <c r="D288" s="299"/>
      <c r="E288" s="299"/>
      <c r="F288" s="299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299"/>
      <c r="AA288" s="299"/>
      <c r="AB288" s="299"/>
      <c r="AC288" s="299"/>
      <c r="AD288" s="299"/>
      <c r="AE288" s="299"/>
      <c r="AF288" s="299"/>
      <c r="AG288" s="299"/>
    </row>
    <row r="289" spans="1:33" ht="25.2" customHeight="1">
      <c r="A289" s="305"/>
      <c r="B289" s="303"/>
      <c r="C289" s="303"/>
      <c r="D289" s="299"/>
      <c r="E289" s="299"/>
      <c r="F289" s="299"/>
      <c r="G289" s="299"/>
      <c r="H289" s="299"/>
      <c r="I289" s="299"/>
      <c r="J289" s="299"/>
      <c r="K289" s="299"/>
      <c r="L289" s="299"/>
      <c r="M289" s="29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299"/>
      <c r="AA289" s="299"/>
      <c r="AB289" s="299"/>
      <c r="AC289" s="299"/>
      <c r="AD289" s="299"/>
      <c r="AE289" s="299"/>
      <c r="AF289" s="299"/>
      <c r="AG289" s="299"/>
    </row>
    <row r="290" spans="1:33" ht="25.2" customHeight="1">
      <c r="A290" s="305"/>
      <c r="B290" s="303"/>
      <c r="C290" s="303"/>
      <c r="D290" s="299"/>
      <c r="E290" s="299"/>
      <c r="F290" s="299"/>
      <c r="G290" s="299"/>
      <c r="H290" s="299"/>
      <c r="I290" s="299"/>
      <c r="J290" s="299"/>
      <c r="K290" s="299"/>
      <c r="L290" s="299"/>
      <c r="M290" s="29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299"/>
      <c r="AA290" s="299"/>
      <c r="AB290" s="299"/>
      <c r="AC290" s="299"/>
      <c r="AD290" s="299"/>
      <c r="AE290" s="299"/>
      <c r="AF290" s="299"/>
      <c r="AG290" s="299"/>
    </row>
    <row r="291" spans="1:33" ht="25.2" customHeight="1">
      <c r="A291" s="305"/>
      <c r="B291" s="303"/>
      <c r="C291" s="303"/>
      <c r="D291" s="299"/>
      <c r="E291" s="299"/>
      <c r="F291" s="299"/>
      <c r="G291" s="299"/>
      <c r="H291" s="299"/>
      <c r="I291" s="299"/>
      <c r="J291" s="299"/>
      <c r="K291" s="299"/>
      <c r="L291" s="299"/>
      <c r="M291" s="29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299"/>
      <c r="AA291" s="299"/>
      <c r="AB291" s="299"/>
      <c r="AC291" s="299"/>
      <c r="AD291" s="299"/>
      <c r="AE291" s="299"/>
      <c r="AF291" s="299"/>
      <c r="AG291" s="299"/>
    </row>
    <row r="292" spans="1:33" ht="25.2" customHeight="1">
      <c r="A292" s="305"/>
      <c r="B292" s="303"/>
      <c r="C292" s="303"/>
      <c r="D292" s="299"/>
      <c r="E292" s="299"/>
      <c r="F292" s="299"/>
      <c r="G292" s="299"/>
      <c r="H292" s="299"/>
      <c r="I292" s="299"/>
      <c r="J292" s="299"/>
      <c r="K292" s="299"/>
      <c r="L292" s="299"/>
      <c r="M292" s="29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299"/>
      <c r="AA292" s="299"/>
      <c r="AB292" s="299"/>
      <c r="AC292" s="299"/>
      <c r="AD292" s="299"/>
      <c r="AE292" s="299"/>
      <c r="AF292" s="299"/>
      <c r="AG292" s="299"/>
    </row>
    <row r="293" spans="1:33" ht="25.2" customHeight="1">
      <c r="A293" s="305"/>
      <c r="B293" s="303"/>
      <c r="C293" s="303"/>
      <c r="D293" s="299"/>
      <c r="E293" s="299"/>
      <c r="F293" s="299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299"/>
      <c r="AG293" s="299"/>
    </row>
    <row r="294" spans="1:33" ht="25.2" customHeight="1">
      <c r="A294" s="305"/>
      <c r="B294" s="303"/>
      <c r="C294" s="303"/>
      <c r="D294" s="299"/>
      <c r="E294" s="299"/>
      <c r="F294" s="299"/>
      <c r="G294" s="299"/>
      <c r="H294" s="299"/>
      <c r="I294" s="299"/>
      <c r="J294" s="299"/>
      <c r="K294" s="299"/>
      <c r="L294" s="299"/>
      <c r="M294" s="29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299"/>
      <c r="AA294" s="299"/>
      <c r="AB294" s="299"/>
      <c r="AC294" s="299"/>
      <c r="AD294" s="299"/>
      <c r="AE294" s="299"/>
      <c r="AF294" s="299"/>
      <c r="AG294" s="299"/>
    </row>
    <row r="295" spans="1:33" ht="25.2" customHeight="1">
      <c r="A295" s="305"/>
      <c r="B295" s="303"/>
      <c r="C295" s="303"/>
      <c r="D295" s="299"/>
      <c r="E295" s="299"/>
      <c r="F295" s="299"/>
      <c r="G295" s="299"/>
      <c r="H295" s="299"/>
      <c r="I295" s="299"/>
      <c r="J295" s="299"/>
      <c r="K295" s="299"/>
      <c r="L295" s="299"/>
      <c r="M295" s="29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299"/>
      <c r="AA295" s="299"/>
      <c r="AB295" s="299"/>
      <c r="AC295" s="299"/>
      <c r="AD295" s="299"/>
      <c r="AE295" s="299"/>
      <c r="AF295" s="299"/>
      <c r="AG295" s="299"/>
    </row>
    <row r="296" spans="1:33" ht="25.2" customHeight="1">
      <c r="A296" s="305"/>
      <c r="B296" s="303"/>
      <c r="C296" s="303"/>
      <c r="D296" s="299"/>
      <c r="E296" s="299"/>
      <c r="F296" s="299"/>
      <c r="G296" s="299"/>
      <c r="H296" s="299"/>
      <c r="I296" s="299"/>
      <c r="J296" s="299"/>
      <c r="K296" s="299"/>
      <c r="L296" s="299"/>
      <c r="M296" s="29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299"/>
      <c r="AA296" s="299"/>
      <c r="AB296" s="299"/>
      <c r="AC296" s="299"/>
      <c r="AD296" s="299"/>
      <c r="AE296" s="299"/>
      <c r="AF296" s="299"/>
      <c r="AG296" s="299"/>
    </row>
    <row r="297" spans="1:33" ht="25.2" customHeight="1">
      <c r="A297" s="305"/>
      <c r="B297" s="303"/>
      <c r="C297" s="303"/>
      <c r="D297" s="299"/>
      <c r="E297" s="299"/>
      <c r="F297" s="299"/>
      <c r="G297" s="299"/>
      <c r="H297" s="299"/>
      <c r="I297" s="299"/>
      <c r="J297" s="299"/>
      <c r="K297" s="299"/>
      <c r="L297" s="299"/>
      <c r="M297" s="29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299"/>
      <c r="AA297" s="299"/>
      <c r="AB297" s="299"/>
      <c r="AC297" s="299"/>
      <c r="AD297" s="299"/>
      <c r="AE297" s="299"/>
      <c r="AF297" s="299"/>
      <c r="AG297" s="299"/>
    </row>
    <row r="298" spans="1:33" ht="25.2" customHeight="1">
      <c r="A298" s="305"/>
      <c r="B298" s="303"/>
      <c r="C298" s="303"/>
      <c r="D298" s="299"/>
      <c r="E298" s="299"/>
      <c r="F298" s="299"/>
      <c r="G298" s="299"/>
      <c r="H298" s="299"/>
      <c r="I298" s="299"/>
      <c r="J298" s="299"/>
      <c r="K298" s="299"/>
      <c r="L298" s="299"/>
      <c r="M298" s="29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  <c r="AA298" s="299"/>
      <c r="AB298" s="299"/>
      <c r="AC298" s="299"/>
      <c r="AD298" s="299"/>
      <c r="AE298" s="299"/>
      <c r="AF298" s="299"/>
      <c r="AG298" s="299"/>
    </row>
    <row r="299" spans="1:33" ht="25.2" customHeight="1">
      <c r="A299" s="305"/>
      <c r="B299" s="303"/>
      <c r="C299" s="303"/>
      <c r="D299" s="299"/>
      <c r="E299" s="299"/>
      <c r="F299" s="299"/>
      <c r="G299" s="299"/>
      <c r="H299" s="299"/>
      <c r="I299" s="299"/>
      <c r="J299" s="299"/>
      <c r="K299" s="299"/>
      <c r="L299" s="299"/>
      <c r="M299" s="29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299"/>
      <c r="AA299" s="299"/>
      <c r="AB299" s="299"/>
      <c r="AC299" s="299"/>
      <c r="AD299" s="299"/>
      <c r="AE299" s="299"/>
      <c r="AF299" s="299"/>
      <c r="AG299" s="299"/>
    </row>
    <row r="300" spans="1:33" ht="25.2" customHeight="1">
      <c r="A300" s="305"/>
      <c r="B300" s="303"/>
      <c r="C300" s="303"/>
      <c r="D300" s="299"/>
      <c r="E300" s="299"/>
      <c r="F300" s="299"/>
      <c r="G300" s="299"/>
      <c r="H300" s="299"/>
      <c r="I300" s="299"/>
      <c r="J300" s="299"/>
      <c r="K300" s="299"/>
      <c r="L300" s="299"/>
      <c r="M300" s="29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299"/>
      <c r="AA300" s="299"/>
      <c r="AB300" s="299"/>
      <c r="AC300" s="299"/>
      <c r="AD300" s="299"/>
      <c r="AE300" s="299"/>
      <c r="AF300" s="299"/>
      <c r="AG300" s="299"/>
    </row>
    <row r="301" spans="1:33" ht="25.2" customHeight="1">
      <c r="A301" s="305"/>
      <c r="B301" s="303"/>
      <c r="C301" s="303"/>
      <c r="D301" s="299"/>
      <c r="E301" s="299"/>
      <c r="F301" s="299"/>
      <c r="G301" s="299"/>
      <c r="H301" s="299"/>
      <c r="I301" s="299"/>
      <c r="J301" s="299"/>
      <c r="K301" s="299"/>
      <c r="L301" s="299"/>
      <c r="M301" s="29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299"/>
      <c r="AA301" s="299"/>
      <c r="AB301" s="299"/>
      <c r="AC301" s="299"/>
      <c r="AD301" s="299"/>
      <c r="AE301" s="299"/>
      <c r="AF301" s="299"/>
      <c r="AG301" s="299"/>
    </row>
    <row r="302" spans="1:33" ht="25.2" customHeight="1">
      <c r="A302" s="305"/>
      <c r="B302" s="303"/>
      <c r="C302" s="303"/>
      <c r="D302" s="299"/>
      <c r="E302" s="299"/>
      <c r="F302" s="299"/>
      <c r="G302" s="299"/>
      <c r="H302" s="299"/>
      <c r="I302" s="299"/>
      <c r="J302" s="299"/>
      <c r="K302" s="299"/>
      <c r="L302" s="299"/>
      <c r="M302" s="29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299"/>
      <c r="AA302" s="299"/>
      <c r="AB302" s="299"/>
      <c r="AC302" s="299"/>
      <c r="AD302" s="299"/>
      <c r="AE302" s="299"/>
      <c r="AF302" s="299"/>
      <c r="AG302" s="299"/>
    </row>
    <row r="303" spans="1:33" ht="25.2" customHeight="1">
      <c r="A303" s="305"/>
      <c r="B303" s="303"/>
      <c r="C303" s="303"/>
      <c r="D303" s="299"/>
      <c r="E303" s="299"/>
      <c r="F303" s="299"/>
      <c r="G303" s="299"/>
      <c r="H303" s="299"/>
      <c r="I303" s="299"/>
      <c r="J303" s="299"/>
      <c r="K303" s="299"/>
      <c r="L303" s="299"/>
      <c r="M303" s="29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299"/>
      <c r="AA303" s="299"/>
      <c r="AB303" s="299"/>
      <c r="AC303" s="299"/>
      <c r="AD303" s="299"/>
      <c r="AE303" s="299"/>
      <c r="AF303" s="299"/>
      <c r="AG303" s="299"/>
    </row>
    <row r="304" spans="1:33" ht="25.2" customHeight="1">
      <c r="A304" s="305"/>
      <c r="B304" s="303"/>
      <c r="C304" s="303"/>
      <c r="D304" s="299"/>
      <c r="E304" s="299"/>
      <c r="F304" s="299"/>
      <c r="G304" s="299"/>
      <c r="H304" s="299"/>
      <c r="I304" s="299"/>
      <c r="J304" s="299"/>
      <c r="K304" s="299"/>
      <c r="L304" s="299"/>
      <c r="M304" s="29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299"/>
      <c r="AA304" s="299"/>
      <c r="AB304" s="299"/>
      <c r="AC304" s="299"/>
      <c r="AD304" s="299"/>
      <c r="AE304" s="299"/>
      <c r="AF304" s="299"/>
      <c r="AG304" s="299"/>
    </row>
    <row r="305" spans="1:33" ht="25.2" customHeight="1">
      <c r="A305" s="305"/>
      <c r="B305" s="303"/>
      <c r="C305" s="303"/>
      <c r="D305" s="299"/>
      <c r="E305" s="299"/>
      <c r="F305" s="299"/>
      <c r="G305" s="299"/>
      <c r="H305" s="299"/>
      <c r="I305" s="299"/>
      <c r="J305" s="299"/>
      <c r="K305" s="299"/>
      <c r="L305" s="299"/>
      <c r="M305" s="29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299"/>
      <c r="AA305" s="299"/>
      <c r="AB305" s="299"/>
      <c r="AC305" s="299"/>
      <c r="AD305" s="299"/>
      <c r="AE305" s="299"/>
      <c r="AF305" s="299"/>
      <c r="AG305" s="299"/>
    </row>
    <row r="306" spans="1:33" ht="25.2" customHeight="1">
      <c r="A306" s="305"/>
      <c r="B306" s="303"/>
      <c r="C306" s="303"/>
      <c r="D306" s="299"/>
      <c r="E306" s="299"/>
      <c r="F306" s="299"/>
      <c r="G306" s="299"/>
      <c r="H306" s="299"/>
      <c r="I306" s="299"/>
      <c r="J306" s="299"/>
      <c r="K306" s="299"/>
      <c r="L306" s="299"/>
      <c r="M306" s="29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299"/>
      <c r="AA306" s="299"/>
      <c r="AB306" s="299"/>
      <c r="AC306" s="299"/>
      <c r="AD306" s="299"/>
      <c r="AE306" s="299"/>
      <c r="AF306" s="299"/>
      <c r="AG306" s="299"/>
    </row>
    <row r="307" spans="1:33" ht="25.2" customHeight="1">
      <c r="A307" s="305"/>
      <c r="B307" s="303"/>
      <c r="C307" s="303"/>
      <c r="D307" s="299"/>
      <c r="E307" s="299"/>
      <c r="F307" s="299"/>
      <c r="G307" s="299"/>
      <c r="H307" s="299"/>
      <c r="I307" s="299"/>
      <c r="J307" s="299"/>
      <c r="K307" s="299"/>
      <c r="L307" s="299"/>
      <c r="M307" s="29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299"/>
      <c r="AA307" s="299"/>
      <c r="AB307" s="299"/>
      <c r="AC307" s="299"/>
      <c r="AD307" s="299"/>
      <c r="AE307" s="299"/>
      <c r="AF307" s="299"/>
      <c r="AG307" s="299"/>
    </row>
    <row r="308" spans="1:33" ht="25.2" customHeight="1">
      <c r="A308" s="305"/>
      <c r="B308" s="303"/>
      <c r="C308" s="303"/>
      <c r="D308" s="299"/>
      <c r="E308" s="299"/>
      <c r="F308" s="299"/>
      <c r="G308" s="299"/>
      <c r="H308" s="299"/>
      <c r="I308" s="299"/>
      <c r="J308" s="299"/>
      <c r="K308" s="299"/>
      <c r="L308" s="299"/>
      <c r="M308" s="29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</row>
    <row r="309" spans="1:33" ht="25.2" customHeight="1">
      <c r="A309" s="305"/>
      <c r="B309" s="303"/>
      <c r="C309" s="303"/>
      <c r="D309" s="299"/>
      <c r="E309" s="299"/>
      <c r="F309" s="299"/>
      <c r="G309" s="299"/>
      <c r="H309" s="299"/>
      <c r="I309" s="299"/>
      <c r="J309" s="299"/>
      <c r="K309" s="299"/>
      <c r="L309" s="299"/>
      <c r="M309" s="29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299"/>
      <c r="AA309" s="299"/>
      <c r="AB309" s="299"/>
      <c r="AC309" s="299"/>
      <c r="AD309" s="299"/>
      <c r="AE309" s="299"/>
      <c r="AF309" s="299"/>
      <c r="AG309" s="299"/>
    </row>
    <row r="310" spans="1:33" ht="25.2" customHeight="1">
      <c r="A310" s="305"/>
      <c r="B310" s="303"/>
      <c r="C310" s="303"/>
      <c r="D310" s="299"/>
      <c r="E310" s="299"/>
      <c r="F310" s="299"/>
      <c r="G310" s="299"/>
      <c r="H310" s="299"/>
      <c r="I310" s="299"/>
      <c r="J310" s="299"/>
      <c r="K310" s="299"/>
      <c r="L310" s="299"/>
      <c r="M310" s="29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299"/>
      <c r="AA310" s="299"/>
      <c r="AB310" s="299"/>
      <c r="AC310" s="299"/>
      <c r="AD310" s="299"/>
      <c r="AE310" s="299"/>
      <c r="AF310" s="299"/>
      <c r="AG310" s="299"/>
    </row>
    <row r="311" spans="1:33" ht="25.2" customHeight="1">
      <c r="A311" s="305"/>
      <c r="B311" s="303"/>
      <c r="C311" s="303"/>
      <c r="D311" s="299"/>
      <c r="E311" s="299"/>
      <c r="F311" s="299"/>
      <c r="G311" s="299"/>
      <c r="H311" s="299"/>
      <c r="I311" s="299"/>
      <c r="J311" s="299"/>
      <c r="K311" s="299"/>
      <c r="L311" s="299"/>
      <c r="M311" s="29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299"/>
      <c r="AA311" s="299"/>
      <c r="AB311" s="299"/>
      <c r="AC311" s="299"/>
      <c r="AD311" s="299"/>
      <c r="AE311" s="299"/>
      <c r="AF311" s="299"/>
      <c r="AG311" s="299"/>
    </row>
    <row r="312" spans="1:33" ht="25.2" customHeight="1">
      <c r="A312" s="305"/>
      <c r="B312" s="303"/>
      <c r="C312" s="303"/>
      <c r="D312" s="299"/>
      <c r="E312" s="299"/>
      <c r="F312" s="299"/>
      <c r="G312" s="299"/>
      <c r="H312" s="299"/>
      <c r="I312" s="299"/>
      <c r="J312" s="299"/>
      <c r="K312" s="299"/>
      <c r="L312" s="299"/>
      <c r="M312" s="29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299"/>
      <c r="AA312" s="299"/>
      <c r="AB312" s="299"/>
      <c r="AC312" s="299"/>
      <c r="AD312" s="299"/>
      <c r="AE312" s="299"/>
      <c r="AF312" s="299"/>
      <c r="AG312" s="299"/>
    </row>
    <row r="313" spans="1:33" ht="25.2" customHeight="1">
      <c r="A313" s="305"/>
      <c r="B313" s="303"/>
      <c r="C313" s="303"/>
      <c r="D313" s="299"/>
      <c r="E313" s="299"/>
      <c r="F313" s="299"/>
      <c r="G313" s="299"/>
      <c r="H313" s="299"/>
      <c r="I313" s="299"/>
      <c r="J313" s="299"/>
      <c r="K313" s="299"/>
      <c r="L313" s="299"/>
      <c r="M313" s="29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  <c r="AB313" s="299"/>
      <c r="AC313" s="299"/>
      <c r="AD313" s="299"/>
      <c r="AE313" s="299"/>
      <c r="AF313" s="299"/>
      <c r="AG313" s="299"/>
    </row>
    <row r="314" spans="1:33" ht="25.2" customHeight="1">
      <c r="A314" s="305"/>
      <c r="B314" s="303"/>
      <c r="C314" s="303"/>
      <c r="D314" s="299"/>
      <c r="E314" s="299"/>
      <c r="F314" s="299"/>
      <c r="G314" s="299"/>
      <c r="H314" s="299"/>
      <c r="I314" s="299"/>
      <c r="J314" s="299"/>
      <c r="K314" s="299"/>
      <c r="L314" s="299"/>
      <c r="M314" s="29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299"/>
      <c r="AA314" s="299"/>
      <c r="AB314" s="299"/>
      <c r="AC314" s="299"/>
      <c r="AD314" s="299"/>
      <c r="AE314" s="299"/>
      <c r="AF314" s="299"/>
      <c r="AG314" s="299"/>
    </row>
    <row r="315" spans="1:33" ht="25.2" customHeight="1">
      <c r="A315" s="305"/>
      <c r="B315" s="303"/>
      <c r="C315" s="303"/>
      <c r="D315" s="299"/>
      <c r="E315" s="299"/>
      <c r="F315" s="299"/>
      <c r="G315" s="299"/>
      <c r="H315" s="299"/>
      <c r="I315" s="299"/>
      <c r="J315" s="299"/>
      <c r="K315" s="299"/>
      <c r="L315" s="299"/>
      <c r="M315" s="29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299"/>
      <c r="AA315" s="299"/>
      <c r="AB315" s="299"/>
      <c r="AC315" s="299"/>
      <c r="AD315" s="299"/>
      <c r="AE315" s="299"/>
      <c r="AF315" s="299"/>
      <c r="AG315" s="299"/>
    </row>
    <row r="316" spans="1:33" ht="25.2" customHeight="1">
      <c r="A316" s="305"/>
      <c r="B316" s="303"/>
      <c r="C316" s="303"/>
      <c r="D316" s="299"/>
      <c r="E316" s="299"/>
      <c r="F316" s="299"/>
      <c r="G316" s="299"/>
      <c r="H316" s="299"/>
      <c r="I316" s="299"/>
      <c r="J316" s="299"/>
      <c r="K316" s="299"/>
      <c r="L316" s="299"/>
      <c r="M316" s="29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299"/>
      <c r="AA316" s="299"/>
      <c r="AB316" s="299"/>
      <c r="AC316" s="299"/>
      <c r="AD316" s="299"/>
      <c r="AE316" s="299"/>
      <c r="AF316" s="299"/>
      <c r="AG316" s="299"/>
    </row>
    <row r="317" spans="1:33" ht="25.2" customHeight="1">
      <c r="A317" s="305"/>
      <c r="B317" s="303"/>
      <c r="C317" s="303"/>
      <c r="D317" s="299"/>
      <c r="E317" s="299"/>
      <c r="F317" s="299"/>
      <c r="G317" s="299"/>
      <c r="H317" s="299"/>
      <c r="I317" s="299"/>
      <c r="J317" s="299"/>
      <c r="K317" s="299"/>
      <c r="L317" s="299"/>
      <c r="M317" s="29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299"/>
      <c r="AA317" s="299"/>
      <c r="AB317" s="299"/>
      <c r="AC317" s="299"/>
      <c r="AD317" s="299"/>
      <c r="AE317" s="299"/>
      <c r="AF317" s="299"/>
      <c r="AG317" s="299"/>
    </row>
    <row r="318" spans="1:33" ht="25.2" customHeight="1">
      <c r="A318" s="305"/>
      <c r="B318" s="303"/>
      <c r="C318" s="303"/>
      <c r="D318" s="299"/>
      <c r="E318" s="299"/>
      <c r="F318" s="299"/>
      <c r="G318" s="299"/>
      <c r="H318" s="299"/>
      <c r="I318" s="299"/>
      <c r="J318" s="299"/>
      <c r="K318" s="299"/>
      <c r="L318" s="299"/>
      <c r="M318" s="29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  <c r="AA318" s="299"/>
      <c r="AB318" s="299"/>
      <c r="AC318" s="299"/>
      <c r="AD318" s="299"/>
      <c r="AE318" s="299"/>
      <c r="AF318" s="299"/>
      <c r="AG318" s="299"/>
    </row>
    <row r="319" spans="1:33" ht="25.2" customHeight="1">
      <c r="A319" s="305"/>
      <c r="B319" s="303"/>
      <c r="C319" s="303"/>
      <c r="D319" s="299"/>
      <c r="E319" s="299"/>
      <c r="F319" s="299"/>
      <c r="G319" s="299"/>
      <c r="H319" s="299"/>
      <c r="I319" s="299"/>
      <c r="J319" s="299"/>
      <c r="K319" s="299"/>
      <c r="L319" s="299"/>
      <c r="M319" s="29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  <c r="AA319" s="299"/>
      <c r="AB319" s="299"/>
      <c r="AC319" s="299"/>
      <c r="AD319" s="299"/>
      <c r="AE319" s="299"/>
      <c r="AF319" s="299"/>
      <c r="AG319" s="299"/>
    </row>
    <row r="320" spans="1:33" ht="25.2" customHeight="1">
      <c r="A320" s="305"/>
      <c r="B320" s="303"/>
      <c r="C320" s="303"/>
      <c r="D320" s="299"/>
      <c r="E320" s="299"/>
      <c r="F320" s="299"/>
      <c r="G320" s="299"/>
      <c r="H320" s="299"/>
      <c r="I320" s="299"/>
      <c r="J320" s="299"/>
      <c r="K320" s="299"/>
      <c r="L320" s="299"/>
      <c r="M320" s="29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299"/>
      <c r="AA320" s="299"/>
      <c r="AB320" s="299"/>
      <c r="AC320" s="299"/>
      <c r="AD320" s="299"/>
      <c r="AE320" s="299"/>
      <c r="AF320" s="299"/>
      <c r="AG320" s="299"/>
    </row>
    <row r="321" spans="1:33" ht="25.2" customHeight="1">
      <c r="A321" s="305"/>
      <c r="B321" s="303"/>
      <c r="C321" s="303"/>
      <c r="D321" s="299"/>
      <c r="E321" s="299"/>
      <c r="F321" s="299"/>
      <c r="G321" s="299"/>
      <c r="H321" s="299"/>
      <c r="I321" s="299"/>
      <c r="J321" s="299"/>
      <c r="K321" s="299"/>
      <c r="L321" s="299"/>
      <c r="M321" s="29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299"/>
      <c r="AA321" s="299"/>
      <c r="AB321" s="299"/>
      <c r="AC321" s="299"/>
      <c r="AD321" s="299"/>
      <c r="AE321" s="299"/>
      <c r="AF321" s="299"/>
      <c r="AG321" s="299"/>
    </row>
    <row r="322" spans="1:33" ht="25.2" customHeight="1">
      <c r="A322" s="305"/>
      <c r="B322" s="303"/>
      <c r="C322" s="303"/>
      <c r="D322" s="299"/>
      <c r="E322" s="299"/>
      <c r="F322" s="299"/>
      <c r="G322" s="299"/>
      <c r="H322" s="299"/>
      <c r="I322" s="299"/>
      <c r="J322" s="299"/>
      <c r="K322" s="299"/>
      <c r="L322" s="299"/>
      <c r="M322" s="29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299"/>
      <c r="AA322" s="299"/>
      <c r="AB322" s="299"/>
      <c r="AC322" s="299"/>
      <c r="AD322" s="299"/>
      <c r="AE322" s="299"/>
      <c r="AF322" s="299"/>
      <c r="AG322" s="299"/>
    </row>
    <row r="323" spans="1:33" ht="25.2" customHeight="1">
      <c r="A323" s="305"/>
      <c r="B323" s="303"/>
      <c r="C323" s="303"/>
      <c r="D323" s="299"/>
      <c r="E323" s="299"/>
      <c r="F323" s="299"/>
      <c r="G323" s="299"/>
      <c r="H323" s="299"/>
      <c r="I323" s="299"/>
      <c r="J323" s="299"/>
      <c r="K323" s="299"/>
      <c r="L323" s="299"/>
      <c r="M323" s="29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299"/>
      <c r="AA323" s="299"/>
      <c r="AB323" s="299"/>
      <c r="AC323" s="299"/>
      <c r="AD323" s="299"/>
      <c r="AE323" s="299"/>
      <c r="AF323" s="299"/>
      <c r="AG323" s="299"/>
    </row>
    <row r="324" spans="1:33" ht="25.2" customHeight="1">
      <c r="A324" s="305"/>
      <c r="B324" s="303"/>
      <c r="C324" s="303"/>
      <c r="D324" s="299"/>
      <c r="E324" s="299"/>
      <c r="F324" s="299"/>
      <c r="G324" s="299"/>
      <c r="H324" s="299"/>
      <c r="I324" s="299"/>
      <c r="J324" s="299"/>
      <c r="K324" s="299"/>
      <c r="L324" s="299"/>
      <c r="M324" s="29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299"/>
      <c r="AA324" s="299"/>
      <c r="AB324" s="299"/>
      <c r="AC324" s="299"/>
      <c r="AD324" s="299"/>
      <c r="AE324" s="299"/>
      <c r="AF324" s="299"/>
      <c r="AG324" s="299"/>
    </row>
    <row r="325" spans="1:33" ht="25.2" customHeight="1">
      <c r="A325" s="305"/>
      <c r="B325" s="303"/>
      <c r="C325" s="303"/>
      <c r="D325" s="299"/>
      <c r="E325" s="299"/>
      <c r="F325" s="299"/>
      <c r="G325" s="299"/>
      <c r="H325" s="299"/>
      <c r="I325" s="299"/>
      <c r="J325" s="299"/>
      <c r="K325" s="299"/>
      <c r="L325" s="299"/>
      <c r="M325" s="29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299"/>
      <c r="AA325" s="299"/>
      <c r="AB325" s="299"/>
      <c r="AC325" s="299"/>
      <c r="AD325" s="299"/>
      <c r="AE325" s="299"/>
      <c r="AF325" s="299"/>
      <c r="AG325" s="299"/>
    </row>
    <row r="326" spans="1:33" ht="25.2" customHeight="1">
      <c r="A326" s="305"/>
      <c r="B326" s="303"/>
      <c r="C326" s="303"/>
      <c r="D326" s="299"/>
      <c r="E326" s="299"/>
      <c r="F326" s="299"/>
      <c r="G326" s="299"/>
      <c r="H326" s="299"/>
      <c r="I326" s="299"/>
      <c r="J326" s="299"/>
      <c r="K326" s="299"/>
      <c r="L326" s="299"/>
      <c r="M326" s="29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299"/>
      <c r="AA326" s="299"/>
      <c r="AB326" s="299"/>
      <c r="AC326" s="299"/>
      <c r="AD326" s="299"/>
      <c r="AE326" s="299"/>
      <c r="AF326" s="299"/>
      <c r="AG326" s="299"/>
    </row>
    <row r="327" spans="1:33" ht="25.2" customHeight="1">
      <c r="A327" s="305"/>
      <c r="B327" s="303"/>
      <c r="C327" s="303"/>
      <c r="D327" s="299"/>
      <c r="E327" s="299"/>
      <c r="F327" s="299"/>
      <c r="G327" s="299"/>
      <c r="H327" s="299"/>
      <c r="I327" s="299"/>
      <c r="J327" s="299"/>
      <c r="K327" s="299"/>
      <c r="L327" s="299"/>
      <c r="M327" s="29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299"/>
      <c r="AA327" s="299"/>
      <c r="AB327" s="299"/>
      <c r="AC327" s="299"/>
      <c r="AD327" s="299"/>
      <c r="AE327" s="299"/>
      <c r="AF327" s="299"/>
      <c r="AG327" s="299"/>
    </row>
    <row r="328" spans="1:33" ht="25.2" customHeight="1">
      <c r="A328" s="305"/>
      <c r="B328" s="303"/>
      <c r="C328" s="303"/>
      <c r="D328" s="299"/>
      <c r="E328" s="299"/>
      <c r="F328" s="299"/>
      <c r="G328" s="299"/>
      <c r="H328" s="299"/>
      <c r="I328" s="299"/>
      <c r="J328" s="299"/>
      <c r="K328" s="299"/>
      <c r="L328" s="299"/>
      <c r="M328" s="29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299"/>
      <c r="AA328" s="299"/>
      <c r="AB328" s="299"/>
      <c r="AC328" s="299"/>
      <c r="AD328" s="299"/>
      <c r="AE328" s="299"/>
      <c r="AF328" s="299"/>
      <c r="AG328" s="299"/>
    </row>
    <row r="329" spans="1:33" ht="25.2" customHeight="1">
      <c r="A329" s="305"/>
      <c r="B329" s="303"/>
      <c r="C329" s="303"/>
      <c r="D329" s="299"/>
      <c r="E329" s="299"/>
      <c r="F329" s="299"/>
      <c r="G329" s="299"/>
      <c r="H329" s="299"/>
      <c r="I329" s="299"/>
      <c r="J329" s="299"/>
      <c r="K329" s="299"/>
      <c r="L329" s="299"/>
      <c r="M329" s="29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299"/>
      <c r="AA329" s="299"/>
      <c r="AB329" s="299"/>
      <c r="AC329" s="299"/>
      <c r="AD329" s="299"/>
      <c r="AE329" s="299"/>
      <c r="AF329" s="299"/>
      <c r="AG329" s="299"/>
    </row>
    <row r="330" spans="1:33" ht="25.2" customHeight="1">
      <c r="A330" s="305"/>
      <c r="B330" s="303"/>
      <c r="C330" s="303"/>
      <c r="D330" s="299"/>
      <c r="E330" s="299"/>
      <c r="F330" s="299"/>
      <c r="G330" s="299"/>
      <c r="H330" s="299"/>
      <c r="I330" s="299"/>
      <c r="J330" s="299"/>
      <c r="K330" s="299"/>
      <c r="L330" s="299"/>
      <c r="M330" s="29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299"/>
      <c r="AA330" s="299"/>
      <c r="AB330" s="299"/>
      <c r="AC330" s="299"/>
      <c r="AD330" s="299"/>
      <c r="AE330" s="299"/>
      <c r="AF330" s="299"/>
      <c r="AG330" s="299"/>
    </row>
    <row r="331" spans="1:33" ht="25.2" customHeight="1">
      <c r="A331" s="305"/>
      <c r="B331" s="303"/>
      <c r="C331" s="303"/>
      <c r="D331" s="299"/>
      <c r="E331" s="299"/>
      <c r="F331" s="299"/>
      <c r="G331" s="299"/>
      <c r="H331" s="299"/>
      <c r="I331" s="299"/>
      <c r="J331" s="299"/>
      <c r="K331" s="299"/>
      <c r="L331" s="299"/>
      <c r="M331" s="29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299"/>
      <c r="AA331" s="299"/>
      <c r="AB331" s="299"/>
      <c r="AC331" s="299"/>
      <c r="AD331" s="299"/>
      <c r="AE331" s="299"/>
      <c r="AF331" s="299"/>
      <c r="AG331" s="299"/>
    </row>
    <row r="332" spans="1:33" ht="25.2" customHeight="1">
      <c r="A332" s="305"/>
      <c r="B332" s="303"/>
      <c r="C332" s="303"/>
      <c r="D332" s="299"/>
      <c r="E332" s="299"/>
      <c r="F332" s="299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  <c r="AB332" s="299"/>
      <c r="AC332" s="299"/>
      <c r="AD332" s="299"/>
      <c r="AE332" s="299"/>
      <c r="AF332" s="299"/>
      <c r="AG332" s="299"/>
    </row>
    <row r="333" spans="1:33" ht="25.2" customHeight="1">
      <c r="A333" s="305"/>
      <c r="B333" s="303"/>
      <c r="C333" s="303"/>
      <c r="D333" s="299"/>
      <c r="E333" s="299"/>
      <c r="F333" s="299"/>
      <c r="G333" s="299"/>
      <c r="H333" s="299"/>
      <c r="I333" s="299"/>
      <c r="J333" s="299"/>
      <c r="K333" s="299"/>
      <c r="L333" s="299"/>
      <c r="M333" s="29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299"/>
      <c r="AA333" s="299"/>
      <c r="AB333" s="299"/>
      <c r="AC333" s="299"/>
      <c r="AD333" s="299"/>
      <c r="AE333" s="299"/>
      <c r="AF333" s="299"/>
      <c r="AG333" s="299"/>
    </row>
    <row r="334" spans="1:33" ht="25.2" customHeight="1">
      <c r="A334" s="305"/>
      <c r="B334" s="303"/>
      <c r="C334" s="303"/>
      <c r="D334" s="299"/>
      <c r="E334" s="299"/>
      <c r="F334" s="299"/>
      <c r="G334" s="299"/>
      <c r="H334" s="299"/>
      <c r="I334" s="299"/>
      <c r="J334" s="299"/>
      <c r="K334" s="299"/>
      <c r="L334" s="299"/>
      <c r="M334" s="29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299"/>
      <c r="AA334" s="299"/>
      <c r="AB334" s="299"/>
      <c r="AC334" s="299"/>
      <c r="AD334" s="299"/>
      <c r="AE334" s="299"/>
      <c r="AF334" s="299"/>
      <c r="AG334" s="299"/>
    </row>
    <row r="335" spans="1:33" ht="25.2" customHeight="1">
      <c r="A335" s="305"/>
      <c r="B335" s="303"/>
      <c r="C335" s="303"/>
      <c r="D335" s="299"/>
      <c r="E335" s="299"/>
      <c r="F335" s="299"/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  <c r="AB335" s="299"/>
      <c r="AC335" s="299"/>
      <c r="AD335" s="299"/>
      <c r="AE335" s="299"/>
      <c r="AF335" s="299"/>
      <c r="AG335" s="299"/>
    </row>
    <row r="336" spans="1:33" ht="25.2" customHeight="1">
      <c r="A336" s="305"/>
      <c r="B336" s="303"/>
      <c r="C336" s="303"/>
      <c r="D336" s="299"/>
      <c r="E336" s="299"/>
      <c r="F336" s="299"/>
      <c r="G336" s="299"/>
      <c r="H336" s="299"/>
      <c r="I336" s="299"/>
      <c r="J336" s="299"/>
      <c r="K336" s="299"/>
      <c r="L336" s="299"/>
      <c r="M336" s="29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299"/>
      <c r="AA336" s="299"/>
      <c r="AB336" s="299"/>
      <c r="AC336" s="299"/>
      <c r="AD336" s="299"/>
      <c r="AE336" s="299"/>
      <c r="AF336" s="299"/>
      <c r="AG336" s="299"/>
    </row>
    <row r="337" spans="1:33" ht="25.2" customHeight="1">
      <c r="A337" s="305"/>
      <c r="B337" s="303"/>
      <c r="C337" s="303"/>
      <c r="D337" s="299"/>
      <c r="E337" s="299"/>
      <c r="F337" s="299"/>
      <c r="G337" s="299"/>
      <c r="H337" s="299"/>
      <c r="I337" s="299"/>
      <c r="J337" s="299"/>
      <c r="K337" s="299"/>
      <c r="L337" s="299"/>
      <c r="M337" s="29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299"/>
      <c r="AA337" s="299"/>
      <c r="AB337" s="299"/>
      <c r="AC337" s="299"/>
      <c r="AD337" s="299"/>
      <c r="AE337" s="299"/>
      <c r="AF337" s="299"/>
      <c r="AG337" s="299"/>
    </row>
    <row r="338" spans="1:33" ht="25.2" customHeight="1">
      <c r="A338" s="305"/>
      <c r="B338" s="303"/>
      <c r="C338" s="303"/>
      <c r="D338" s="299"/>
      <c r="E338" s="299"/>
      <c r="F338" s="299"/>
      <c r="G338" s="299"/>
      <c r="H338" s="299"/>
      <c r="I338" s="299"/>
      <c r="J338" s="299"/>
      <c r="K338" s="299"/>
      <c r="L338" s="299"/>
      <c r="M338" s="29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299"/>
      <c r="AA338" s="299"/>
      <c r="AB338" s="299"/>
      <c r="AC338" s="299"/>
      <c r="AD338" s="299"/>
      <c r="AE338" s="299"/>
      <c r="AF338" s="299"/>
      <c r="AG338" s="299"/>
    </row>
    <row r="339" spans="1:33" ht="25.2" customHeight="1">
      <c r="A339" s="305"/>
      <c r="B339" s="303"/>
      <c r="C339" s="303"/>
      <c r="D339" s="299"/>
      <c r="E339" s="299"/>
      <c r="F339" s="299"/>
      <c r="G339" s="299"/>
      <c r="H339" s="299"/>
      <c r="I339" s="299"/>
      <c r="J339" s="299"/>
      <c r="K339" s="299"/>
      <c r="L339" s="299"/>
      <c r="M339" s="29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299"/>
      <c r="AA339" s="299"/>
      <c r="AB339" s="299"/>
      <c r="AC339" s="299"/>
      <c r="AD339" s="299"/>
      <c r="AE339" s="299"/>
      <c r="AF339" s="299"/>
      <c r="AG339" s="299"/>
    </row>
    <row r="340" spans="1:33" ht="25.2" customHeight="1">
      <c r="A340" s="305"/>
      <c r="B340" s="303"/>
      <c r="C340" s="303"/>
      <c r="D340" s="299"/>
      <c r="E340" s="299"/>
      <c r="F340" s="299"/>
      <c r="G340" s="299"/>
      <c r="H340" s="299"/>
      <c r="I340" s="299"/>
      <c r="J340" s="299"/>
      <c r="K340" s="299"/>
      <c r="L340" s="299"/>
      <c r="M340" s="29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299"/>
      <c r="AA340" s="299"/>
      <c r="AB340" s="299"/>
      <c r="AC340" s="299"/>
      <c r="AD340" s="299"/>
      <c r="AE340" s="299"/>
      <c r="AF340" s="299"/>
      <c r="AG340" s="299"/>
    </row>
    <row r="341" spans="1:33" ht="25.2" customHeight="1">
      <c r="A341" s="305"/>
      <c r="B341" s="303"/>
      <c r="C341" s="303"/>
      <c r="D341" s="299"/>
      <c r="E341" s="299"/>
      <c r="F341" s="299"/>
      <c r="G341" s="299"/>
      <c r="H341" s="299"/>
      <c r="I341" s="299"/>
      <c r="J341" s="299"/>
      <c r="K341" s="299"/>
      <c r="L341" s="299"/>
      <c r="M341" s="29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299"/>
      <c r="AA341" s="299"/>
      <c r="AB341" s="299"/>
      <c r="AC341" s="299"/>
      <c r="AD341" s="299"/>
      <c r="AE341" s="299"/>
      <c r="AF341" s="299"/>
      <c r="AG341" s="299"/>
    </row>
    <row r="342" spans="1:33" ht="25.2" customHeight="1">
      <c r="A342" s="305"/>
      <c r="B342" s="303"/>
      <c r="C342" s="303"/>
      <c r="D342" s="299"/>
      <c r="E342" s="299"/>
      <c r="F342" s="299"/>
      <c r="G342" s="299"/>
      <c r="H342" s="299"/>
      <c r="I342" s="299"/>
      <c r="J342" s="299"/>
      <c r="K342" s="299"/>
      <c r="L342" s="299"/>
      <c r="M342" s="29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299"/>
      <c r="AA342" s="299"/>
      <c r="AB342" s="299"/>
      <c r="AC342" s="299"/>
      <c r="AD342" s="299"/>
      <c r="AE342" s="299"/>
      <c r="AF342" s="299"/>
      <c r="AG342" s="299"/>
    </row>
    <row r="343" spans="1:33" ht="25.2" customHeight="1">
      <c r="A343" s="305"/>
      <c r="B343" s="303"/>
      <c r="C343" s="303"/>
      <c r="D343" s="299"/>
      <c r="E343" s="299"/>
      <c r="F343" s="299"/>
      <c r="G343" s="299"/>
      <c r="H343" s="299"/>
      <c r="I343" s="299"/>
      <c r="J343" s="299"/>
      <c r="K343" s="299"/>
      <c r="L343" s="299"/>
      <c r="M343" s="29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299"/>
      <c r="AA343" s="299"/>
      <c r="AB343" s="299"/>
      <c r="AC343" s="299"/>
      <c r="AD343" s="299"/>
      <c r="AE343" s="299"/>
      <c r="AF343" s="299"/>
      <c r="AG343" s="299"/>
    </row>
    <row r="344" spans="1:33" ht="25.2" customHeight="1">
      <c r="A344" s="305"/>
      <c r="B344" s="303"/>
      <c r="C344" s="303"/>
      <c r="D344" s="299"/>
      <c r="E344" s="299"/>
      <c r="F344" s="299"/>
      <c r="G344" s="299"/>
      <c r="H344" s="299"/>
      <c r="I344" s="299"/>
      <c r="J344" s="299"/>
      <c r="K344" s="299"/>
      <c r="L344" s="299"/>
      <c r="M344" s="29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  <c r="AB344" s="299"/>
      <c r="AC344" s="299"/>
      <c r="AD344" s="299"/>
      <c r="AE344" s="299"/>
      <c r="AF344" s="299"/>
      <c r="AG344" s="299"/>
    </row>
    <row r="345" spans="1:33" ht="25.2" customHeight="1">
      <c r="A345" s="305"/>
      <c r="B345" s="303"/>
      <c r="C345" s="303"/>
      <c r="D345" s="299"/>
      <c r="E345" s="299"/>
      <c r="F345" s="299"/>
      <c r="G345" s="299"/>
      <c r="H345" s="299"/>
      <c r="I345" s="299"/>
      <c r="J345" s="299"/>
      <c r="K345" s="299"/>
      <c r="L345" s="299"/>
      <c r="M345" s="29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299"/>
      <c r="AA345" s="299"/>
      <c r="AB345" s="299"/>
      <c r="AC345" s="299"/>
      <c r="AD345" s="299"/>
      <c r="AE345" s="299"/>
      <c r="AF345" s="299"/>
      <c r="AG345" s="299"/>
    </row>
    <row r="346" spans="1:33" ht="25.2" customHeight="1">
      <c r="A346" s="305"/>
      <c r="B346" s="303"/>
      <c r="C346" s="303"/>
      <c r="D346" s="299"/>
      <c r="E346" s="299"/>
      <c r="F346" s="299"/>
      <c r="G346" s="299"/>
      <c r="H346" s="299"/>
      <c r="I346" s="299"/>
      <c r="J346" s="299"/>
      <c r="K346" s="299"/>
      <c r="L346" s="299"/>
      <c r="M346" s="299"/>
      <c r="N346" s="299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299"/>
      <c r="AA346" s="299"/>
      <c r="AB346" s="299"/>
      <c r="AC346" s="299"/>
      <c r="AD346" s="299"/>
      <c r="AE346" s="299"/>
      <c r="AF346" s="299"/>
      <c r="AG346" s="299"/>
    </row>
    <row r="347" spans="1:33" ht="25.2" customHeight="1">
      <c r="A347" s="305"/>
      <c r="B347" s="303"/>
      <c r="C347" s="303"/>
      <c r="D347" s="299"/>
      <c r="E347" s="299"/>
      <c r="F347" s="299"/>
      <c r="G347" s="299"/>
      <c r="H347" s="299"/>
      <c r="I347" s="299"/>
      <c r="J347" s="299"/>
      <c r="K347" s="299"/>
      <c r="L347" s="299"/>
      <c r="M347" s="29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299"/>
      <c r="AA347" s="299"/>
      <c r="AB347" s="299"/>
      <c r="AC347" s="299"/>
      <c r="AD347" s="299"/>
      <c r="AE347" s="299"/>
      <c r="AF347" s="299"/>
      <c r="AG347" s="299"/>
    </row>
    <row r="348" spans="1:33" ht="25.2" customHeight="1">
      <c r="A348" s="305"/>
      <c r="B348" s="303"/>
      <c r="C348" s="303"/>
      <c r="D348" s="299"/>
      <c r="E348" s="299"/>
      <c r="F348" s="299"/>
      <c r="G348" s="299"/>
      <c r="H348" s="299"/>
      <c r="I348" s="299"/>
      <c r="J348" s="299"/>
      <c r="K348" s="299"/>
      <c r="L348" s="299"/>
      <c r="M348" s="299"/>
      <c r="N348" s="299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299"/>
      <c r="AA348" s="299"/>
      <c r="AB348" s="299"/>
      <c r="AC348" s="299"/>
      <c r="AD348" s="299"/>
      <c r="AE348" s="299"/>
      <c r="AF348" s="299"/>
      <c r="AG348" s="299"/>
    </row>
    <row r="349" spans="1:33" ht="25.2" customHeight="1">
      <c r="A349" s="305"/>
      <c r="B349" s="303"/>
      <c r="C349" s="303"/>
      <c r="D349" s="299"/>
      <c r="E349" s="299"/>
      <c r="F349" s="299"/>
      <c r="G349" s="299"/>
      <c r="H349" s="299"/>
      <c r="I349" s="299"/>
      <c r="J349" s="299"/>
      <c r="K349" s="299"/>
      <c r="L349" s="299"/>
      <c r="M349" s="299"/>
      <c r="N349" s="299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299"/>
      <c r="AA349" s="299"/>
      <c r="AB349" s="299"/>
      <c r="AC349" s="299"/>
      <c r="AD349" s="299"/>
      <c r="AE349" s="299"/>
      <c r="AF349" s="299"/>
      <c r="AG349" s="299"/>
    </row>
    <row r="350" spans="1:33" ht="25.2" customHeight="1">
      <c r="A350" s="305"/>
      <c r="B350" s="303"/>
      <c r="C350" s="303"/>
      <c r="D350" s="299"/>
      <c r="E350" s="299"/>
      <c r="F350" s="299"/>
      <c r="G350" s="299"/>
      <c r="H350" s="299"/>
      <c r="I350" s="299"/>
      <c r="J350" s="299"/>
      <c r="K350" s="299"/>
      <c r="L350" s="299"/>
      <c r="M350" s="29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299"/>
      <c r="AA350" s="299"/>
      <c r="AB350" s="299"/>
      <c r="AC350" s="299"/>
      <c r="AD350" s="299"/>
      <c r="AE350" s="299"/>
      <c r="AF350" s="299"/>
      <c r="AG350" s="299"/>
    </row>
    <row r="351" spans="1:33" ht="25.2" customHeight="1">
      <c r="A351" s="305"/>
      <c r="B351" s="303"/>
      <c r="C351" s="303"/>
      <c r="D351" s="299"/>
      <c r="E351" s="299"/>
      <c r="F351" s="299"/>
      <c r="G351" s="299"/>
      <c r="H351" s="299"/>
      <c r="I351" s="299"/>
      <c r="J351" s="299"/>
      <c r="K351" s="299"/>
      <c r="L351" s="299"/>
      <c r="M351" s="29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299"/>
      <c r="AA351" s="299"/>
      <c r="AB351" s="299"/>
      <c r="AC351" s="299"/>
      <c r="AD351" s="299"/>
      <c r="AE351" s="299"/>
      <c r="AF351" s="299"/>
      <c r="AG351" s="299"/>
    </row>
    <row r="352" spans="1:33" ht="25.2" customHeight="1">
      <c r="A352" s="305"/>
      <c r="B352" s="303"/>
      <c r="C352" s="303"/>
      <c r="D352" s="299"/>
      <c r="E352" s="299"/>
      <c r="F352" s="299"/>
      <c r="G352" s="299"/>
      <c r="H352" s="299"/>
      <c r="I352" s="299"/>
      <c r="J352" s="299"/>
      <c r="K352" s="299"/>
      <c r="L352" s="299"/>
      <c r="M352" s="299"/>
      <c r="N352" s="299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299"/>
      <c r="AA352" s="299"/>
      <c r="AB352" s="299"/>
      <c r="AC352" s="299"/>
      <c r="AD352" s="299"/>
      <c r="AE352" s="299"/>
      <c r="AF352" s="299"/>
      <c r="AG352" s="299"/>
    </row>
    <row r="353" spans="1:33" ht="25.2" customHeight="1">
      <c r="A353" s="305"/>
      <c r="B353" s="303"/>
      <c r="C353" s="303"/>
      <c r="D353" s="299"/>
      <c r="E353" s="299"/>
      <c r="F353" s="299"/>
      <c r="G353" s="299"/>
      <c r="H353" s="299"/>
      <c r="I353" s="299"/>
      <c r="J353" s="299"/>
      <c r="K353" s="299"/>
      <c r="L353" s="299"/>
      <c r="M353" s="299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299"/>
      <c r="AA353" s="299"/>
      <c r="AB353" s="299"/>
      <c r="AC353" s="299"/>
      <c r="AD353" s="299"/>
      <c r="AE353" s="299"/>
      <c r="AF353" s="299"/>
      <c r="AG353" s="299"/>
    </row>
    <row r="354" spans="1:33" ht="25.2" customHeight="1">
      <c r="A354" s="305"/>
      <c r="B354" s="303"/>
      <c r="C354" s="303"/>
      <c r="D354" s="299"/>
      <c r="E354" s="299"/>
      <c r="F354" s="299"/>
      <c r="G354" s="299"/>
      <c r="H354" s="299"/>
      <c r="I354" s="299"/>
      <c r="J354" s="299"/>
      <c r="K354" s="299"/>
      <c r="L354" s="299"/>
      <c r="M354" s="29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299"/>
      <c r="AA354" s="299"/>
      <c r="AB354" s="299"/>
      <c r="AC354" s="299"/>
      <c r="AD354" s="299"/>
      <c r="AE354" s="299"/>
      <c r="AF354" s="299"/>
      <c r="AG354" s="299"/>
    </row>
    <row r="355" spans="1:33" ht="25.2" customHeight="1">
      <c r="A355" s="305"/>
      <c r="B355" s="303"/>
      <c r="C355" s="303"/>
      <c r="D355" s="299"/>
      <c r="E355" s="299"/>
      <c r="F355" s="299"/>
      <c r="G355" s="299"/>
      <c r="H355" s="299"/>
      <c r="I355" s="299"/>
      <c r="J355" s="299"/>
      <c r="K355" s="299"/>
      <c r="L355" s="299"/>
      <c r="M355" s="29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299"/>
      <c r="AA355" s="299"/>
      <c r="AB355" s="299"/>
      <c r="AC355" s="299"/>
      <c r="AD355" s="299"/>
      <c r="AE355" s="299"/>
      <c r="AF355" s="299"/>
      <c r="AG355" s="299"/>
    </row>
    <row r="356" spans="1:33" ht="25.2" customHeight="1">
      <c r="A356" s="305"/>
      <c r="B356" s="303"/>
      <c r="C356" s="303"/>
      <c r="D356" s="299"/>
      <c r="E356" s="299"/>
      <c r="F356" s="299"/>
      <c r="G356" s="299"/>
      <c r="H356" s="299"/>
      <c r="I356" s="299"/>
      <c r="J356" s="299"/>
      <c r="K356" s="299"/>
      <c r="L356" s="299"/>
      <c r="M356" s="29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  <c r="AB356" s="299"/>
      <c r="AC356" s="299"/>
      <c r="AD356" s="299"/>
      <c r="AE356" s="299"/>
      <c r="AF356" s="299"/>
      <c r="AG356" s="299"/>
    </row>
    <row r="357" spans="1:33" ht="25.2" customHeight="1">
      <c r="A357" s="305"/>
      <c r="B357" s="303"/>
      <c r="C357" s="303"/>
      <c r="D357" s="299"/>
      <c r="E357" s="299"/>
      <c r="F357" s="299"/>
      <c r="G357" s="299"/>
      <c r="H357" s="299"/>
      <c r="I357" s="299"/>
      <c r="J357" s="299"/>
      <c r="K357" s="299"/>
      <c r="L357" s="299"/>
      <c r="M357" s="29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299"/>
      <c r="AA357" s="299"/>
      <c r="AB357" s="299"/>
      <c r="AC357" s="299"/>
      <c r="AD357" s="299"/>
      <c r="AE357" s="299"/>
      <c r="AF357" s="299"/>
      <c r="AG357" s="299"/>
    </row>
    <row r="358" spans="1:33" ht="25.2" customHeight="1">
      <c r="A358" s="305"/>
      <c r="B358" s="303"/>
      <c r="C358" s="303"/>
      <c r="D358" s="299"/>
      <c r="E358" s="299"/>
      <c r="F358" s="299"/>
      <c r="G358" s="299"/>
      <c r="H358" s="299"/>
      <c r="I358" s="299"/>
      <c r="J358" s="299"/>
      <c r="K358" s="299"/>
      <c r="L358" s="299"/>
      <c r="M358" s="29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  <c r="AB358" s="299"/>
      <c r="AC358" s="299"/>
      <c r="AD358" s="299"/>
      <c r="AE358" s="299"/>
      <c r="AF358" s="299"/>
      <c r="AG358" s="299"/>
    </row>
    <row r="359" spans="1:33" ht="25.2" customHeight="1">
      <c r="A359" s="305"/>
      <c r="B359" s="303"/>
      <c r="C359" s="303"/>
      <c r="D359" s="299"/>
      <c r="E359" s="299"/>
      <c r="F359" s="299"/>
      <c r="G359" s="299"/>
      <c r="H359" s="299"/>
      <c r="I359" s="299"/>
      <c r="J359" s="299"/>
      <c r="K359" s="299"/>
      <c r="L359" s="299"/>
      <c r="M359" s="29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299"/>
      <c r="AA359" s="299"/>
      <c r="AB359" s="299"/>
      <c r="AC359" s="299"/>
      <c r="AD359" s="299"/>
      <c r="AE359" s="299"/>
      <c r="AF359" s="299"/>
      <c r="AG359" s="299"/>
    </row>
    <row r="360" spans="1:33" ht="25.2" customHeight="1">
      <c r="A360" s="305"/>
      <c r="B360" s="303"/>
      <c r="C360" s="303"/>
      <c r="D360" s="299"/>
      <c r="E360" s="299"/>
      <c r="F360" s="299"/>
      <c r="G360" s="299"/>
      <c r="H360" s="299"/>
      <c r="I360" s="299"/>
      <c r="J360" s="299"/>
      <c r="K360" s="299"/>
      <c r="L360" s="299"/>
      <c r="M360" s="29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299"/>
      <c r="AA360" s="299"/>
      <c r="AB360" s="299"/>
      <c r="AC360" s="299"/>
      <c r="AD360" s="299"/>
      <c r="AE360" s="299"/>
      <c r="AF360" s="299"/>
      <c r="AG360" s="299"/>
    </row>
    <row r="361" spans="1:33" ht="25.2" customHeight="1">
      <c r="A361" s="305"/>
      <c r="B361" s="303"/>
      <c r="C361" s="303"/>
      <c r="D361" s="299"/>
      <c r="E361" s="299"/>
      <c r="F361" s="299"/>
      <c r="G361" s="299"/>
      <c r="H361" s="299"/>
      <c r="I361" s="299"/>
      <c r="J361" s="299"/>
      <c r="K361" s="299"/>
      <c r="L361" s="299"/>
      <c r="M361" s="299"/>
      <c r="N361" s="299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299"/>
      <c r="AA361" s="299"/>
      <c r="AB361" s="299"/>
      <c r="AC361" s="299"/>
      <c r="AD361" s="299"/>
      <c r="AE361" s="299"/>
      <c r="AF361" s="299"/>
      <c r="AG361" s="299"/>
    </row>
    <row r="362" spans="1:33" ht="25.2" customHeight="1">
      <c r="A362" s="305"/>
      <c r="B362" s="303"/>
      <c r="C362" s="303"/>
      <c r="D362" s="299"/>
      <c r="E362" s="299"/>
      <c r="F362" s="299"/>
      <c r="G362" s="299"/>
      <c r="H362" s="299"/>
      <c r="I362" s="299"/>
      <c r="J362" s="299"/>
      <c r="K362" s="299"/>
      <c r="L362" s="299"/>
      <c r="M362" s="29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299"/>
      <c r="AA362" s="299"/>
      <c r="AB362" s="299"/>
      <c r="AC362" s="299"/>
      <c r="AD362" s="299"/>
      <c r="AE362" s="299"/>
      <c r="AF362" s="299"/>
      <c r="AG362" s="299"/>
    </row>
    <row r="363" spans="1:33" ht="25.2" customHeight="1">
      <c r="A363" s="305"/>
      <c r="B363" s="303"/>
      <c r="C363" s="303"/>
      <c r="D363" s="299"/>
      <c r="E363" s="299"/>
      <c r="F363" s="299"/>
      <c r="G363" s="299"/>
      <c r="H363" s="299"/>
      <c r="I363" s="299"/>
      <c r="J363" s="299"/>
      <c r="K363" s="299"/>
      <c r="L363" s="299"/>
      <c r="M363" s="29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299"/>
      <c r="AA363" s="299"/>
      <c r="AB363" s="299"/>
      <c r="AC363" s="299"/>
      <c r="AD363" s="299"/>
      <c r="AE363" s="299"/>
      <c r="AF363" s="299"/>
      <c r="AG363" s="299"/>
    </row>
    <row r="364" spans="1:33" ht="25.2" customHeight="1">
      <c r="A364" s="305"/>
      <c r="B364" s="303"/>
      <c r="C364" s="303"/>
      <c r="D364" s="299"/>
      <c r="E364" s="299"/>
      <c r="F364" s="299"/>
      <c r="G364" s="299"/>
      <c r="H364" s="299"/>
      <c r="I364" s="299"/>
      <c r="J364" s="299"/>
      <c r="K364" s="299"/>
      <c r="L364" s="299"/>
      <c r="M364" s="29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299"/>
      <c r="AA364" s="299"/>
      <c r="AB364" s="299"/>
      <c r="AC364" s="299"/>
      <c r="AD364" s="299"/>
      <c r="AE364" s="299"/>
      <c r="AF364" s="299"/>
      <c r="AG364" s="299"/>
    </row>
    <row r="365" spans="1:33" ht="25.2" customHeight="1">
      <c r="A365" s="305"/>
      <c r="B365" s="303"/>
      <c r="C365" s="303"/>
      <c r="D365" s="299"/>
      <c r="E365" s="299"/>
      <c r="F365" s="299"/>
      <c r="G365" s="299"/>
      <c r="H365" s="299"/>
      <c r="I365" s="299"/>
      <c r="J365" s="299"/>
      <c r="K365" s="299"/>
      <c r="L365" s="299"/>
      <c r="M365" s="29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  <c r="AB365" s="299"/>
      <c r="AC365" s="299"/>
      <c r="AD365" s="299"/>
      <c r="AE365" s="299"/>
      <c r="AF365" s="299"/>
      <c r="AG365" s="299"/>
    </row>
    <row r="366" spans="1:33" ht="25.2" customHeight="1">
      <c r="A366" s="305"/>
      <c r="B366" s="303"/>
      <c r="C366" s="303"/>
      <c r="D366" s="299"/>
      <c r="E366" s="299"/>
      <c r="F366" s="299"/>
      <c r="G366" s="299"/>
      <c r="H366" s="299"/>
      <c r="I366" s="299"/>
      <c r="J366" s="299"/>
      <c r="K366" s="299"/>
      <c r="L366" s="299"/>
      <c r="M366" s="29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299"/>
      <c r="AA366" s="299"/>
      <c r="AB366" s="299"/>
      <c r="AC366" s="299"/>
      <c r="AD366" s="299"/>
      <c r="AE366" s="299"/>
      <c r="AF366" s="299"/>
      <c r="AG366" s="299"/>
    </row>
    <row r="367" spans="1:33" ht="25.2" customHeight="1">
      <c r="A367" s="305"/>
      <c r="B367" s="303"/>
      <c r="C367" s="303"/>
      <c r="D367" s="299"/>
      <c r="E367" s="299"/>
      <c r="F367" s="299"/>
      <c r="G367" s="299"/>
      <c r="H367" s="299"/>
      <c r="I367" s="299"/>
      <c r="J367" s="299"/>
      <c r="K367" s="299"/>
      <c r="L367" s="299"/>
      <c r="M367" s="29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299"/>
      <c r="AA367" s="299"/>
      <c r="AB367" s="299"/>
      <c r="AC367" s="299"/>
      <c r="AD367" s="299"/>
      <c r="AE367" s="299"/>
      <c r="AF367" s="299"/>
      <c r="AG367" s="299"/>
    </row>
    <row r="368" spans="1:33" ht="25.2" customHeight="1">
      <c r="A368" s="305"/>
      <c r="B368" s="303"/>
      <c r="C368" s="303"/>
      <c r="D368" s="299"/>
      <c r="E368" s="299"/>
      <c r="F368" s="299"/>
      <c r="G368" s="299"/>
      <c r="H368" s="299"/>
      <c r="I368" s="299"/>
      <c r="J368" s="299"/>
      <c r="K368" s="299"/>
      <c r="L368" s="299"/>
      <c r="M368" s="299"/>
      <c r="N368" s="299"/>
      <c r="O368" s="299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299"/>
      <c r="AA368" s="299"/>
      <c r="AB368" s="299"/>
      <c r="AC368" s="299"/>
      <c r="AD368" s="299"/>
      <c r="AE368" s="299"/>
      <c r="AF368" s="299"/>
      <c r="AG368" s="299"/>
    </row>
    <row r="369" spans="1:33" ht="25.2" customHeight="1">
      <c r="A369" s="305"/>
      <c r="B369" s="303"/>
      <c r="C369" s="303"/>
      <c r="D369" s="299"/>
      <c r="E369" s="299"/>
      <c r="F369" s="299"/>
      <c r="G369" s="299"/>
      <c r="H369" s="299"/>
      <c r="I369" s="299"/>
      <c r="J369" s="299"/>
      <c r="K369" s="299"/>
      <c r="L369" s="299"/>
      <c r="M369" s="29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299"/>
      <c r="AA369" s="299"/>
      <c r="AB369" s="299"/>
      <c r="AC369" s="299"/>
      <c r="AD369" s="299"/>
      <c r="AE369" s="299"/>
      <c r="AF369" s="299"/>
      <c r="AG369" s="299"/>
    </row>
    <row r="370" spans="1:33" ht="25.2" customHeight="1">
      <c r="A370" s="305"/>
      <c r="B370" s="303"/>
      <c r="C370" s="303"/>
      <c r="D370" s="299"/>
      <c r="E370" s="299"/>
      <c r="F370" s="299"/>
      <c r="G370" s="299"/>
      <c r="H370" s="299"/>
      <c r="I370" s="299"/>
      <c r="J370" s="299"/>
      <c r="K370" s="299"/>
      <c r="L370" s="299"/>
      <c r="M370" s="29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299"/>
      <c r="AA370" s="299"/>
      <c r="AB370" s="299"/>
      <c r="AC370" s="299"/>
      <c r="AD370" s="299"/>
      <c r="AE370" s="299"/>
      <c r="AF370" s="299"/>
      <c r="AG370" s="299"/>
    </row>
    <row r="371" spans="1:33" ht="25.2" customHeight="1">
      <c r="A371" s="305"/>
      <c r="B371" s="303"/>
      <c r="C371" s="303"/>
      <c r="D371" s="299"/>
      <c r="E371" s="299"/>
      <c r="F371" s="299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  <c r="AB371" s="299"/>
      <c r="AC371" s="299"/>
      <c r="AD371" s="299"/>
      <c r="AE371" s="299"/>
      <c r="AF371" s="299"/>
      <c r="AG371" s="299"/>
    </row>
    <row r="372" spans="1:33" ht="25.2" customHeight="1">
      <c r="A372" s="305"/>
      <c r="B372" s="303"/>
      <c r="C372" s="303"/>
      <c r="D372" s="299"/>
      <c r="E372" s="299"/>
      <c r="F372" s="299"/>
      <c r="G372" s="299"/>
      <c r="H372" s="299"/>
      <c r="I372" s="299"/>
      <c r="J372" s="299"/>
      <c r="K372" s="299"/>
      <c r="L372" s="299"/>
      <c r="M372" s="29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299"/>
      <c r="AA372" s="299"/>
      <c r="AB372" s="299"/>
      <c r="AC372" s="299"/>
      <c r="AD372" s="299"/>
      <c r="AE372" s="299"/>
      <c r="AF372" s="299"/>
      <c r="AG372" s="299"/>
    </row>
    <row r="373" spans="1:33" ht="25.2" customHeight="1">
      <c r="A373" s="305"/>
      <c r="B373" s="303"/>
      <c r="C373" s="303"/>
      <c r="D373" s="299"/>
      <c r="E373" s="299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299"/>
      <c r="AA373" s="299"/>
      <c r="AB373" s="299"/>
      <c r="AC373" s="299"/>
      <c r="AD373" s="299"/>
      <c r="AE373" s="299"/>
      <c r="AF373" s="299"/>
      <c r="AG373" s="299"/>
    </row>
    <row r="374" spans="1:33" ht="25.2" customHeight="1">
      <c r="A374" s="305"/>
      <c r="B374" s="303"/>
      <c r="C374" s="303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299"/>
      <c r="AG374" s="299"/>
    </row>
    <row r="375" spans="1:33" ht="25.2" customHeight="1">
      <c r="A375" s="305"/>
      <c r="B375" s="303"/>
      <c r="C375" s="303"/>
      <c r="D375" s="299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299"/>
      <c r="AA375" s="299"/>
      <c r="AB375" s="299"/>
      <c r="AC375" s="299"/>
      <c r="AD375" s="299"/>
      <c r="AE375" s="299"/>
      <c r="AF375" s="299"/>
      <c r="AG375" s="299"/>
    </row>
    <row r="376" spans="1:33" ht="25.2" customHeight="1">
      <c r="A376" s="305"/>
      <c r="B376" s="303"/>
      <c r="C376" s="303"/>
      <c r="D376" s="299"/>
      <c r="E376" s="299"/>
      <c r="F376" s="299"/>
      <c r="G376" s="299"/>
      <c r="H376" s="299"/>
      <c r="I376" s="299"/>
      <c r="J376" s="299"/>
      <c r="K376" s="299"/>
      <c r="L376" s="299"/>
      <c r="M376" s="29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299"/>
      <c r="AA376" s="299"/>
      <c r="AB376" s="299"/>
      <c r="AC376" s="299"/>
      <c r="AD376" s="299"/>
      <c r="AE376" s="299"/>
      <c r="AF376" s="299"/>
      <c r="AG376" s="299"/>
    </row>
    <row r="377" spans="1:33" ht="25.2" customHeight="1">
      <c r="A377" s="305"/>
      <c r="B377" s="303"/>
      <c r="C377" s="303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299"/>
      <c r="AA377" s="299"/>
      <c r="AB377" s="299"/>
      <c r="AC377" s="299"/>
      <c r="AD377" s="299"/>
      <c r="AE377" s="299"/>
      <c r="AF377" s="299"/>
      <c r="AG377" s="299"/>
    </row>
    <row r="378" spans="1:33" ht="25.2" customHeight="1">
      <c r="A378" s="305"/>
      <c r="B378" s="303"/>
      <c r="C378" s="303"/>
      <c r="D378" s="299"/>
      <c r="E378" s="299"/>
      <c r="F378" s="299"/>
      <c r="G378" s="299"/>
      <c r="H378" s="299"/>
      <c r="I378" s="299"/>
      <c r="J378" s="299"/>
      <c r="K378" s="299"/>
      <c r="L378" s="299"/>
      <c r="M378" s="29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299"/>
      <c r="AA378" s="299"/>
      <c r="AB378" s="299"/>
      <c r="AC378" s="299"/>
      <c r="AD378" s="299"/>
      <c r="AE378" s="299"/>
      <c r="AF378" s="299"/>
      <c r="AG378" s="299"/>
    </row>
    <row r="379" spans="1:33" ht="25.2" customHeight="1">
      <c r="A379" s="305"/>
      <c r="B379" s="303"/>
      <c r="C379" s="303"/>
      <c r="D379" s="299"/>
      <c r="E379" s="299"/>
      <c r="F379" s="299"/>
      <c r="G379" s="299"/>
      <c r="H379" s="299"/>
      <c r="I379" s="299"/>
      <c r="J379" s="299"/>
      <c r="K379" s="299"/>
      <c r="L379" s="299"/>
      <c r="M379" s="299"/>
      <c r="N379" s="299"/>
      <c r="O379" s="299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299"/>
      <c r="AA379" s="299"/>
      <c r="AB379" s="299"/>
      <c r="AC379" s="299"/>
      <c r="AD379" s="299"/>
      <c r="AE379" s="299"/>
      <c r="AF379" s="299"/>
      <c r="AG379" s="299"/>
    </row>
    <row r="380" spans="1:33" ht="25.2" customHeight="1">
      <c r="A380" s="305"/>
      <c r="B380" s="303"/>
      <c r="C380" s="303"/>
      <c r="D380" s="299"/>
      <c r="E380" s="299"/>
      <c r="F380" s="299"/>
      <c r="G380" s="299"/>
      <c r="H380" s="299"/>
      <c r="I380" s="299"/>
      <c r="J380" s="299"/>
      <c r="K380" s="299"/>
      <c r="L380" s="299"/>
      <c r="M380" s="29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299"/>
      <c r="AA380" s="299"/>
      <c r="AB380" s="299"/>
      <c r="AC380" s="299"/>
      <c r="AD380" s="299"/>
      <c r="AE380" s="299"/>
      <c r="AF380" s="299"/>
      <c r="AG380" s="299"/>
    </row>
    <row r="381" spans="1:33" ht="25.2" customHeight="1">
      <c r="A381" s="305"/>
      <c r="B381" s="303"/>
      <c r="C381" s="303"/>
      <c r="D381" s="299"/>
      <c r="E381" s="299"/>
      <c r="F381" s="299"/>
      <c r="G381" s="299"/>
      <c r="H381" s="299"/>
      <c r="I381" s="299"/>
      <c r="J381" s="299"/>
      <c r="K381" s="299"/>
      <c r="L381" s="299"/>
      <c r="M381" s="29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299"/>
      <c r="AA381" s="299"/>
      <c r="AB381" s="299"/>
      <c r="AC381" s="299"/>
      <c r="AD381" s="299"/>
      <c r="AE381" s="299"/>
      <c r="AF381" s="299"/>
      <c r="AG381" s="299"/>
    </row>
    <row r="382" spans="1:33" ht="25.2" customHeight="1">
      <c r="A382" s="305"/>
      <c r="B382" s="303"/>
      <c r="C382" s="303"/>
      <c r="D382" s="299"/>
      <c r="E382" s="299"/>
      <c r="F382" s="299"/>
      <c r="G382" s="299"/>
      <c r="H382" s="299"/>
      <c r="I382" s="299"/>
      <c r="J382" s="299"/>
      <c r="K382" s="299"/>
      <c r="L382" s="299"/>
      <c r="M382" s="29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299"/>
      <c r="AA382" s="299"/>
      <c r="AB382" s="299"/>
      <c r="AC382" s="299"/>
      <c r="AD382" s="299"/>
      <c r="AE382" s="299"/>
      <c r="AF382" s="299"/>
      <c r="AG382" s="299"/>
    </row>
    <row r="383" spans="1:33" ht="25.2" customHeight="1">
      <c r="A383" s="305"/>
      <c r="B383" s="303"/>
      <c r="C383" s="303"/>
      <c r="D383" s="299"/>
      <c r="E383" s="299"/>
      <c r="F383" s="299"/>
      <c r="G383" s="299"/>
      <c r="H383" s="299"/>
      <c r="I383" s="299"/>
      <c r="J383" s="299"/>
      <c r="K383" s="299"/>
      <c r="L383" s="299"/>
      <c r="M383" s="29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299"/>
      <c r="AA383" s="299"/>
      <c r="AB383" s="299"/>
      <c r="AC383" s="299"/>
      <c r="AD383" s="299"/>
      <c r="AE383" s="299"/>
      <c r="AF383" s="299"/>
      <c r="AG383" s="299"/>
    </row>
    <row r="384" spans="1:33" ht="25.2" customHeight="1">
      <c r="A384" s="305"/>
      <c r="B384" s="303"/>
      <c r="C384" s="303"/>
      <c r="D384" s="299"/>
      <c r="E384" s="299"/>
      <c r="F384" s="299"/>
      <c r="G384" s="299"/>
      <c r="H384" s="299"/>
      <c r="I384" s="299"/>
      <c r="J384" s="299"/>
      <c r="K384" s="299"/>
      <c r="L384" s="299"/>
      <c r="M384" s="29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299"/>
      <c r="AA384" s="299"/>
      <c r="AB384" s="299"/>
      <c r="AC384" s="299"/>
      <c r="AD384" s="299"/>
      <c r="AE384" s="299"/>
      <c r="AF384" s="299"/>
      <c r="AG384" s="299"/>
    </row>
    <row r="385" spans="1:33" ht="25.2" customHeight="1">
      <c r="A385" s="305"/>
      <c r="B385" s="303"/>
      <c r="C385" s="303"/>
      <c r="D385" s="299"/>
      <c r="E385" s="299"/>
      <c r="F385" s="299"/>
      <c r="G385" s="299"/>
      <c r="H385" s="299"/>
      <c r="I385" s="299"/>
      <c r="J385" s="299"/>
      <c r="K385" s="299"/>
      <c r="L385" s="299"/>
      <c r="M385" s="29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  <c r="AA385" s="299"/>
      <c r="AB385" s="299"/>
      <c r="AC385" s="299"/>
      <c r="AD385" s="299"/>
      <c r="AE385" s="299"/>
      <c r="AF385" s="299"/>
      <c r="AG385" s="299"/>
    </row>
    <row r="386" spans="1:33" ht="25.2" customHeight="1">
      <c r="A386" s="305"/>
      <c r="B386" s="303"/>
      <c r="C386" s="303"/>
      <c r="D386" s="299"/>
      <c r="E386" s="299"/>
      <c r="F386" s="299"/>
      <c r="G386" s="299"/>
      <c r="H386" s="299"/>
      <c r="I386" s="299"/>
      <c r="J386" s="299"/>
      <c r="K386" s="299"/>
      <c r="L386" s="299"/>
      <c r="M386" s="29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  <c r="AA386" s="299"/>
      <c r="AB386" s="299"/>
      <c r="AC386" s="299"/>
      <c r="AD386" s="299"/>
      <c r="AE386" s="299"/>
      <c r="AF386" s="299"/>
      <c r="AG386" s="299"/>
    </row>
    <row r="387" spans="1:33" ht="25.2" customHeight="1">
      <c r="A387" s="305"/>
      <c r="B387" s="303"/>
      <c r="C387" s="303"/>
      <c r="D387" s="299"/>
      <c r="E387" s="299"/>
      <c r="F387" s="299"/>
      <c r="G387" s="299"/>
      <c r="H387" s="299"/>
      <c r="I387" s="299"/>
      <c r="J387" s="299"/>
      <c r="K387" s="299"/>
      <c r="L387" s="299"/>
      <c r="M387" s="29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299"/>
      <c r="AA387" s="299"/>
      <c r="AB387" s="299"/>
      <c r="AC387" s="299"/>
      <c r="AD387" s="299"/>
      <c r="AE387" s="299"/>
      <c r="AF387" s="299"/>
      <c r="AG387" s="299"/>
    </row>
    <row r="388" spans="1:33" ht="25.2" customHeight="1">
      <c r="A388" s="305"/>
      <c r="B388" s="303"/>
      <c r="C388" s="303"/>
      <c r="D388" s="299"/>
      <c r="E388" s="299"/>
      <c r="F388" s="299"/>
      <c r="G388" s="299"/>
      <c r="H388" s="299"/>
      <c r="I388" s="299"/>
      <c r="J388" s="299"/>
      <c r="K388" s="299"/>
      <c r="L388" s="299"/>
      <c r="M388" s="29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299"/>
      <c r="AA388" s="299"/>
      <c r="AB388" s="299"/>
      <c r="AC388" s="299"/>
      <c r="AD388" s="299"/>
      <c r="AE388" s="299"/>
      <c r="AF388" s="299"/>
      <c r="AG388" s="299"/>
    </row>
    <row r="389" spans="1:33" ht="25.2" customHeight="1">
      <c r="A389" s="305"/>
      <c r="B389" s="303"/>
      <c r="C389" s="303"/>
      <c r="D389" s="299"/>
      <c r="E389" s="299"/>
      <c r="F389" s="299"/>
      <c r="G389" s="299"/>
      <c r="H389" s="299"/>
      <c r="I389" s="299"/>
      <c r="J389" s="299"/>
      <c r="K389" s="299"/>
      <c r="L389" s="299"/>
      <c r="M389" s="299"/>
      <c r="N389" s="299"/>
      <c r="O389" s="299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299"/>
      <c r="AA389" s="299"/>
      <c r="AB389" s="299"/>
      <c r="AC389" s="299"/>
      <c r="AD389" s="299"/>
      <c r="AE389" s="299"/>
      <c r="AF389" s="299"/>
      <c r="AG389" s="299"/>
    </row>
    <row r="390" spans="1:33" ht="25.2" customHeight="1">
      <c r="A390" s="305"/>
      <c r="B390" s="303"/>
      <c r="C390" s="303"/>
      <c r="D390" s="299"/>
      <c r="E390" s="299"/>
      <c r="F390" s="299"/>
      <c r="G390" s="299"/>
      <c r="H390" s="299"/>
      <c r="I390" s="299"/>
      <c r="J390" s="299"/>
      <c r="K390" s="299"/>
      <c r="L390" s="299"/>
      <c r="M390" s="299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299"/>
      <c r="AA390" s="299"/>
      <c r="AB390" s="299"/>
      <c r="AC390" s="299"/>
      <c r="AD390" s="299"/>
      <c r="AE390" s="299"/>
      <c r="AF390" s="299"/>
      <c r="AG390" s="299"/>
    </row>
    <row r="391" spans="1:33" ht="25.2" customHeight="1">
      <c r="A391" s="305"/>
      <c r="B391" s="303"/>
      <c r="C391" s="303"/>
      <c r="D391" s="299"/>
      <c r="E391" s="299"/>
      <c r="F391" s="299"/>
      <c r="G391" s="299"/>
      <c r="H391" s="299"/>
      <c r="I391" s="299"/>
      <c r="J391" s="299"/>
      <c r="K391" s="299"/>
      <c r="L391" s="299"/>
      <c r="M391" s="299"/>
      <c r="N391" s="299"/>
      <c r="O391" s="299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299"/>
      <c r="AA391" s="299"/>
      <c r="AB391" s="299"/>
      <c r="AC391" s="299"/>
      <c r="AD391" s="299"/>
      <c r="AE391" s="299"/>
      <c r="AF391" s="299"/>
      <c r="AG391" s="299"/>
    </row>
    <row r="392" spans="1:33" ht="25.2" customHeight="1">
      <c r="A392" s="305"/>
      <c r="B392" s="303"/>
      <c r="C392" s="303"/>
      <c r="D392" s="299"/>
      <c r="E392" s="299"/>
      <c r="F392" s="299"/>
      <c r="G392" s="299"/>
      <c r="H392" s="299"/>
      <c r="I392" s="299"/>
      <c r="J392" s="299"/>
      <c r="K392" s="299"/>
      <c r="L392" s="299"/>
      <c r="M392" s="29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299"/>
      <c r="AA392" s="299"/>
      <c r="AB392" s="299"/>
      <c r="AC392" s="299"/>
      <c r="AD392" s="299"/>
      <c r="AE392" s="299"/>
      <c r="AF392" s="299"/>
      <c r="AG392" s="299"/>
    </row>
    <row r="393" spans="1:33" ht="25.2" customHeight="1">
      <c r="A393" s="305"/>
      <c r="B393" s="303"/>
      <c r="C393" s="303"/>
      <c r="D393" s="299"/>
      <c r="E393" s="299"/>
      <c r="F393" s="299"/>
      <c r="G393" s="299"/>
      <c r="H393" s="299"/>
      <c r="I393" s="299"/>
      <c r="J393" s="299"/>
      <c r="K393" s="299"/>
      <c r="L393" s="299"/>
      <c r="M393" s="29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299"/>
      <c r="AA393" s="299"/>
      <c r="AB393" s="299"/>
      <c r="AC393" s="299"/>
      <c r="AD393" s="299"/>
      <c r="AE393" s="299"/>
      <c r="AF393" s="299"/>
      <c r="AG393" s="299"/>
    </row>
    <row r="394" spans="1:33" ht="25.2" customHeight="1">
      <c r="A394" s="305"/>
      <c r="B394" s="303"/>
      <c r="C394" s="303"/>
      <c r="D394" s="299"/>
      <c r="E394" s="299"/>
      <c r="F394" s="299"/>
      <c r="G394" s="299"/>
      <c r="H394" s="299"/>
      <c r="I394" s="299"/>
      <c r="J394" s="299"/>
      <c r="K394" s="299"/>
      <c r="L394" s="299"/>
      <c r="M394" s="29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299"/>
      <c r="AA394" s="299"/>
      <c r="AB394" s="299"/>
      <c r="AC394" s="299"/>
      <c r="AD394" s="299"/>
      <c r="AE394" s="299"/>
      <c r="AF394" s="299"/>
      <c r="AG394" s="299"/>
    </row>
    <row r="395" spans="1:33" ht="25.2" customHeight="1">
      <c r="A395" s="305"/>
      <c r="B395" s="303"/>
      <c r="C395" s="303"/>
      <c r="D395" s="299"/>
      <c r="E395" s="299"/>
      <c r="F395" s="299"/>
      <c r="G395" s="299"/>
      <c r="H395" s="299"/>
      <c r="I395" s="299"/>
      <c r="J395" s="299"/>
      <c r="K395" s="299"/>
      <c r="L395" s="299"/>
      <c r="M395" s="299"/>
      <c r="N395" s="299"/>
      <c r="O395" s="299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299"/>
      <c r="AA395" s="299"/>
      <c r="AB395" s="299"/>
      <c r="AC395" s="299"/>
      <c r="AD395" s="299"/>
      <c r="AE395" s="299"/>
      <c r="AF395" s="299"/>
      <c r="AG395" s="299"/>
    </row>
    <row r="396" spans="1:33" ht="25.2" customHeight="1">
      <c r="A396" s="305"/>
      <c r="B396" s="303"/>
      <c r="C396" s="303"/>
      <c r="D396" s="299"/>
      <c r="E396" s="299"/>
      <c r="F396" s="299"/>
      <c r="G396" s="299"/>
      <c r="H396" s="299"/>
      <c r="I396" s="299"/>
      <c r="J396" s="299"/>
      <c r="K396" s="299"/>
      <c r="L396" s="299"/>
      <c r="M396" s="29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299"/>
      <c r="AA396" s="299"/>
      <c r="AB396" s="299"/>
      <c r="AC396" s="299"/>
      <c r="AD396" s="299"/>
      <c r="AE396" s="299"/>
      <c r="AF396" s="299"/>
      <c r="AG396" s="299"/>
    </row>
    <row r="397" spans="1:33" ht="25.2" customHeight="1">
      <c r="A397" s="305"/>
      <c r="B397" s="303"/>
      <c r="C397" s="303"/>
      <c r="D397" s="299"/>
      <c r="E397" s="299"/>
      <c r="F397" s="299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  <c r="AB397" s="299"/>
      <c r="AC397" s="299"/>
      <c r="AD397" s="299"/>
      <c r="AE397" s="299"/>
      <c r="AF397" s="299"/>
      <c r="AG397" s="299"/>
    </row>
    <row r="398" spans="1:33" ht="25.2" customHeight="1">
      <c r="A398" s="305"/>
      <c r="B398" s="303"/>
      <c r="C398" s="303"/>
      <c r="D398" s="299"/>
      <c r="E398" s="299"/>
      <c r="F398" s="299"/>
      <c r="G398" s="299"/>
      <c r="H398" s="299"/>
      <c r="I398" s="299"/>
      <c r="J398" s="299"/>
      <c r="K398" s="299"/>
      <c r="L398" s="299"/>
      <c r="M398" s="29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299"/>
      <c r="AA398" s="299"/>
      <c r="AB398" s="299"/>
      <c r="AC398" s="299"/>
      <c r="AD398" s="299"/>
      <c r="AE398" s="299"/>
      <c r="AF398" s="299"/>
      <c r="AG398" s="299"/>
    </row>
    <row r="399" spans="1:33" ht="25.2" customHeight="1">
      <c r="A399" s="305"/>
      <c r="B399" s="303"/>
      <c r="C399" s="303"/>
      <c r="D399" s="299"/>
      <c r="E399" s="299"/>
      <c r="F399" s="299"/>
      <c r="G399" s="299"/>
      <c r="H399" s="299"/>
      <c r="I399" s="299"/>
      <c r="J399" s="299"/>
      <c r="K399" s="299"/>
      <c r="L399" s="299"/>
      <c r="M399" s="29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299"/>
      <c r="AA399" s="299"/>
      <c r="AB399" s="299"/>
      <c r="AC399" s="299"/>
      <c r="AD399" s="299"/>
      <c r="AE399" s="299"/>
      <c r="AF399" s="299"/>
      <c r="AG399" s="299"/>
    </row>
    <row r="400" spans="1:33" ht="25.2" customHeight="1">
      <c r="A400" s="305"/>
      <c r="B400" s="303"/>
      <c r="C400" s="303"/>
      <c r="D400" s="299"/>
      <c r="E400" s="299"/>
      <c r="F400" s="299"/>
      <c r="G400" s="299"/>
      <c r="H400" s="299"/>
      <c r="I400" s="299"/>
      <c r="J400" s="299"/>
      <c r="K400" s="299"/>
      <c r="L400" s="299"/>
      <c r="M400" s="29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299"/>
      <c r="AA400" s="299"/>
      <c r="AB400" s="299"/>
      <c r="AC400" s="299"/>
      <c r="AD400" s="299"/>
      <c r="AE400" s="299"/>
      <c r="AF400" s="299"/>
      <c r="AG400" s="299"/>
    </row>
    <row r="401" spans="1:33" ht="25.2" customHeight="1">
      <c r="A401" s="305"/>
      <c r="B401" s="303"/>
      <c r="C401" s="303"/>
      <c r="D401" s="299"/>
      <c r="E401" s="299"/>
      <c r="F401" s="299"/>
      <c r="G401" s="299"/>
      <c r="H401" s="299"/>
      <c r="I401" s="299"/>
      <c r="J401" s="299"/>
      <c r="K401" s="299"/>
      <c r="L401" s="299"/>
      <c r="M401" s="29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299"/>
      <c r="AA401" s="299"/>
      <c r="AB401" s="299"/>
      <c r="AC401" s="299"/>
      <c r="AD401" s="299"/>
      <c r="AE401" s="299"/>
      <c r="AF401" s="299"/>
      <c r="AG401" s="299"/>
    </row>
    <row r="402" spans="1:33" ht="25.2" customHeight="1">
      <c r="A402" s="305"/>
      <c r="B402" s="303"/>
      <c r="C402" s="303"/>
      <c r="D402" s="299"/>
      <c r="E402" s="299"/>
      <c r="F402" s="299"/>
      <c r="G402" s="299"/>
      <c r="H402" s="299"/>
      <c r="I402" s="299"/>
      <c r="J402" s="299"/>
      <c r="K402" s="299"/>
      <c r="L402" s="299"/>
      <c r="M402" s="29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299"/>
      <c r="AA402" s="299"/>
      <c r="AB402" s="299"/>
      <c r="AC402" s="299"/>
      <c r="AD402" s="299"/>
      <c r="AE402" s="299"/>
      <c r="AF402" s="299"/>
      <c r="AG402" s="299"/>
    </row>
    <row r="403" spans="1:33" ht="25.2" customHeight="1">
      <c r="A403" s="305"/>
      <c r="B403" s="303"/>
      <c r="C403" s="303"/>
      <c r="D403" s="299"/>
      <c r="E403" s="299"/>
      <c r="F403" s="299"/>
      <c r="G403" s="299"/>
      <c r="H403" s="299"/>
      <c r="I403" s="299"/>
      <c r="J403" s="299"/>
      <c r="K403" s="299"/>
      <c r="L403" s="299"/>
      <c r="M403" s="299"/>
      <c r="N403" s="299"/>
      <c r="O403" s="299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299"/>
      <c r="AA403" s="299"/>
      <c r="AB403" s="299"/>
      <c r="AC403" s="299"/>
      <c r="AD403" s="299"/>
      <c r="AE403" s="299"/>
      <c r="AF403" s="299"/>
      <c r="AG403" s="299"/>
    </row>
    <row r="404" spans="1:33" ht="25.2" customHeight="1">
      <c r="A404" s="305"/>
      <c r="B404" s="303"/>
      <c r="C404" s="303"/>
      <c r="D404" s="299"/>
      <c r="E404" s="299"/>
      <c r="F404" s="299"/>
      <c r="G404" s="299"/>
      <c r="H404" s="299"/>
      <c r="I404" s="299"/>
      <c r="J404" s="299"/>
      <c r="K404" s="299"/>
      <c r="L404" s="299"/>
      <c r="M404" s="29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299"/>
      <c r="AA404" s="299"/>
      <c r="AB404" s="299"/>
      <c r="AC404" s="299"/>
      <c r="AD404" s="299"/>
      <c r="AE404" s="299"/>
      <c r="AF404" s="299"/>
      <c r="AG404" s="299"/>
    </row>
    <row r="405" spans="1:33" ht="25.2" customHeight="1">
      <c r="A405" s="305"/>
      <c r="B405" s="303"/>
      <c r="C405" s="303"/>
      <c r="D405" s="299"/>
      <c r="E405" s="299"/>
      <c r="F405" s="299"/>
      <c r="G405" s="299"/>
      <c r="H405" s="299"/>
      <c r="I405" s="299"/>
      <c r="J405" s="299"/>
      <c r="K405" s="299"/>
      <c r="L405" s="299"/>
      <c r="M405" s="29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299"/>
      <c r="AA405" s="299"/>
      <c r="AB405" s="299"/>
      <c r="AC405" s="299"/>
      <c r="AD405" s="299"/>
      <c r="AE405" s="299"/>
      <c r="AF405" s="299"/>
      <c r="AG405" s="299"/>
    </row>
    <row r="406" spans="1:33" ht="25.2" customHeight="1">
      <c r="A406" s="305"/>
      <c r="B406" s="303"/>
      <c r="C406" s="303"/>
      <c r="D406" s="299"/>
      <c r="E406" s="299"/>
      <c r="F406" s="299"/>
      <c r="G406" s="299"/>
      <c r="H406" s="299"/>
      <c r="I406" s="299"/>
      <c r="J406" s="299"/>
      <c r="K406" s="299"/>
      <c r="L406" s="299"/>
      <c r="M406" s="29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299"/>
      <c r="AA406" s="299"/>
      <c r="AB406" s="299"/>
      <c r="AC406" s="299"/>
      <c r="AD406" s="299"/>
      <c r="AE406" s="299"/>
      <c r="AF406" s="299"/>
      <c r="AG406" s="299"/>
    </row>
    <row r="407" spans="1:33" ht="25.2" customHeight="1">
      <c r="A407" s="305"/>
      <c r="B407" s="303"/>
      <c r="C407" s="303"/>
      <c r="D407" s="299"/>
      <c r="E407" s="299"/>
      <c r="F407" s="299"/>
      <c r="G407" s="299"/>
      <c r="H407" s="299"/>
      <c r="I407" s="299"/>
      <c r="J407" s="299"/>
      <c r="K407" s="299"/>
      <c r="L407" s="299"/>
      <c r="M407" s="29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299"/>
      <c r="AA407" s="299"/>
      <c r="AB407" s="299"/>
      <c r="AC407" s="299"/>
      <c r="AD407" s="299"/>
      <c r="AE407" s="299"/>
      <c r="AF407" s="299"/>
      <c r="AG407" s="299"/>
    </row>
    <row r="408" spans="1:33" ht="25.2" customHeight="1">
      <c r="A408" s="305"/>
      <c r="B408" s="303"/>
      <c r="C408" s="303"/>
      <c r="D408" s="299"/>
      <c r="E408" s="299"/>
      <c r="F408" s="299"/>
      <c r="G408" s="299"/>
      <c r="H408" s="299"/>
      <c r="I408" s="299"/>
      <c r="J408" s="299"/>
      <c r="K408" s="299"/>
      <c r="L408" s="299"/>
      <c r="M408" s="29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299"/>
      <c r="AA408" s="299"/>
      <c r="AB408" s="299"/>
      <c r="AC408" s="299"/>
      <c r="AD408" s="299"/>
      <c r="AE408" s="299"/>
      <c r="AF408" s="299"/>
      <c r="AG408" s="299"/>
    </row>
    <row r="409" spans="1:33" ht="25.2" customHeight="1">
      <c r="A409" s="305"/>
      <c r="B409" s="303"/>
      <c r="C409" s="303"/>
      <c r="D409" s="299"/>
      <c r="E409" s="299"/>
      <c r="F409" s="299"/>
      <c r="G409" s="299"/>
      <c r="H409" s="299"/>
      <c r="I409" s="299"/>
      <c r="J409" s="299"/>
      <c r="K409" s="299"/>
      <c r="L409" s="299"/>
      <c r="M409" s="29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299"/>
      <c r="AA409" s="299"/>
      <c r="AB409" s="299"/>
      <c r="AC409" s="299"/>
      <c r="AD409" s="299"/>
      <c r="AE409" s="299"/>
      <c r="AF409" s="299"/>
      <c r="AG409" s="299"/>
    </row>
    <row r="410" spans="1:33" ht="25.2" customHeight="1">
      <c r="A410" s="305"/>
      <c r="B410" s="303"/>
      <c r="C410" s="303"/>
      <c r="D410" s="299"/>
      <c r="E410" s="299"/>
      <c r="F410" s="299"/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299"/>
      <c r="AA410" s="299"/>
      <c r="AB410" s="299"/>
      <c r="AC410" s="299"/>
      <c r="AD410" s="299"/>
      <c r="AE410" s="299"/>
      <c r="AF410" s="299"/>
      <c r="AG410" s="299"/>
    </row>
    <row r="411" spans="1:33" ht="25.2" customHeight="1">
      <c r="A411" s="305"/>
      <c r="B411" s="303"/>
      <c r="C411" s="303"/>
      <c r="D411" s="299"/>
      <c r="E411" s="299"/>
      <c r="F411" s="299"/>
      <c r="G411" s="299"/>
      <c r="H411" s="299"/>
      <c r="I411" s="299"/>
      <c r="J411" s="299"/>
      <c r="K411" s="299"/>
      <c r="L411" s="299"/>
      <c r="M411" s="299"/>
      <c r="N411" s="299"/>
      <c r="O411" s="299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299"/>
      <c r="AA411" s="299"/>
      <c r="AB411" s="299"/>
      <c r="AC411" s="299"/>
      <c r="AD411" s="299"/>
      <c r="AE411" s="299"/>
      <c r="AF411" s="299"/>
      <c r="AG411" s="299"/>
    </row>
    <row r="412" spans="1:33" ht="25.2" customHeight="1">
      <c r="A412" s="305"/>
      <c r="B412" s="303"/>
      <c r="C412" s="303"/>
      <c r="D412" s="299"/>
      <c r="E412" s="299"/>
      <c r="F412" s="299"/>
      <c r="G412" s="299"/>
      <c r="H412" s="299"/>
      <c r="I412" s="299"/>
      <c r="J412" s="299"/>
      <c r="K412" s="299"/>
      <c r="L412" s="299"/>
      <c r="M412" s="299"/>
      <c r="N412" s="299"/>
      <c r="O412" s="299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299"/>
      <c r="AA412" s="299"/>
      <c r="AB412" s="299"/>
      <c r="AC412" s="299"/>
      <c r="AD412" s="299"/>
      <c r="AE412" s="299"/>
      <c r="AF412" s="299"/>
      <c r="AG412" s="299"/>
    </row>
    <row r="413" spans="1:33" ht="25.2" customHeight="1">
      <c r="A413" s="305"/>
      <c r="B413" s="303"/>
      <c r="C413" s="303"/>
      <c r="D413" s="299"/>
      <c r="E413" s="299"/>
      <c r="F413" s="299"/>
      <c r="G413" s="299"/>
      <c r="H413" s="299"/>
      <c r="I413" s="299"/>
      <c r="J413" s="299"/>
      <c r="K413" s="299"/>
      <c r="L413" s="299"/>
      <c r="M413" s="29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299"/>
      <c r="AA413" s="299"/>
      <c r="AB413" s="299"/>
      <c r="AC413" s="299"/>
      <c r="AD413" s="299"/>
      <c r="AE413" s="299"/>
      <c r="AF413" s="299"/>
      <c r="AG413" s="299"/>
    </row>
    <row r="414" spans="1:33" ht="25.2" customHeight="1">
      <c r="A414" s="305"/>
      <c r="B414" s="303"/>
      <c r="C414" s="303"/>
      <c r="D414" s="299"/>
      <c r="E414" s="299"/>
      <c r="F414" s="299"/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  <c r="AB414" s="299"/>
      <c r="AC414" s="299"/>
      <c r="AD414" s="299"/>
      <c r="AE414" s="299"/>
      <c r="AF414" s="299"/>
      <c r="AG414" s="299"/>
    </row>
    <row r="415" spans="1:33" ht="25.2" customHeight="1">
      <c r="A415" s="305"/>
      <c r="B415" s="303"/>
      <c r="C415" s="303"/>
      <c r="D415" s="299"/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  <c r="AB415" s="299"/>
      <c r="AC415" s="299"/>
      <c r="AD415" s="299"/>
      <c r="AE415" s="299"/>
      <c r="AF415" s="299"/>
      <c r="AG415" s="299"/>
    </row>
    <row r="416" spans="1:33" ht="25.2" customHeight="1">
      <c r="A416" s="305"/>
      <c r="B416" s="303"/>
      <c r="C416" s="303"/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  <c r="AB416" s="299"/>
      <c r="AC416" s="299"/>
      <c r="AD416" s="299"/>
      <c r="AE416" s="299"/>
      <c r="AF416" s="299"/>
      <c r="AG416" s="299"/>
    </row>
    <row r="417" spans="1:33" ht="25.2" customHeight="1">
      <c r="A417" s="305"/>
      <c r="B417" s="303"/>
      <c r="C417" s="303"/>
      <c r="D417" s="299"/>
      <c r="E417" s="299"/>
      <c r="F417" s="299"/>
      <c r="G417" s="299"/>
      <c r="H417" s="299"/>
      <c r="I417" s="299"/>
      <c r="J417" s="299"/>
      <c r="K417" s="299"/>
      <c r="L417" s="299"/>
      <c r="M417" s="29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299"/>
      <c r="AA417" s="299"/>
      <c r="AB417" s="299"/>
      <c r="AC417" s="299"/>
      <c r="AD417" s="299"/>
      <c r="AE417" s="299"/>
      <c r="AF417" s="299"/>
      <c r="AG417" s="299"/>
    </row>
    <row r="418" spans="1:33" ht="25.2" customHeight="1">
      <c r="A418" s="305"/>
      <c r="B418" s="303"/>
      <c r="C418" s="303"/>
      <c r="D418" s="299"/>
      <c r="E418" s="299"/>
      <c r="F418" s="299"/>
      <c r="G418" s="299"/>
      <c r="H418" s="299"/>
      <c r="I418" s="299"/>
      <c r="J418" s="299"/>
      <c r="K418" s="299"/>
      <c r="L418" s="299"/>
      <c r="M418" s="29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299"/>
      <c r="AA418" s="299"/>
      <c r="AB418" s="299"/>
      <c r="AC418" s="299"/>
      <c r="AD418" s="299"/>
      <c r="AE418" s="299"/>
      <c r="AF418" s="299"/>
      <c r="AG418" s="299"/>
    </row>
    <row r="419" spans="1:33" ht="25.2" customHeight="1">
      <c r="A419" s="305"/>
      <c r="B419" s="303"/>
      <c r="C419" s="303"/>
      <c r="D419" s="299"/>
      <c r="E419" s="299"/>
      <c r="F419" s="299"/>
      <c r="G419" s="299"/>
      <c r="H419" s="299"/>
      <c r="I419" s="299"/>
      <c r="J419" s="299"/>
      <c r="K419" s="299"/>
      <c r="L419" s="299"/>
      <c r="M419" s="29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299"/>
      <c r="AA419" s="299"/>
      <c r="AB419" s="299"/>
      <c r="AC419" s="299"/>
      <c r="AD419" s="299"/>
      <c r="AE419" s="299"/>
      <c r="AF419" s="299"/>
      <c r="AG419" s="299"/>
    </row>
    <row r="420" spans="1:33" ht="25.2" customHeight="1">
      <c r="A420" s="305"/>
      <c r="B420" s="303"/>
      <c r="C420" s="303"/>
      <c r="D420" s="299"/>
      <c r="E420" s="299"/>
      <c r="F420" s="299"/>
      <c r="G420" s="299"/>
      <c r="H420" s="299"/>
      <c r="I420" s="299"/>
      <c r="J420" s="299"/>
      <c r="K420" s="299"/>
      <c r="L420" s="299"/>
      <c r="M420" s="29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299"/>
      <c r="AA420" s="299"/>
      <c r="AB420" s="299"/>
      <c r="AC420" s="299"/>
      <c r="AD420" s="299"/>
      <c r="AE420" s="299"/>
      <c r="AF420" s="299"/>
      <c r="AG420" s="299"/>
    </row>
    <row r="421" spans="1:33" ht="25.2" customHeight="1">
      <c r="A421" s="305"/>
      <c r="B421" s="303"/>
      <c r="C421" s="303"/>
      <c r="D421" s="299"/>
      <c r="E421" s="299"/>
      <c r="F421" s="299"/>
      <c r="G421" s="299"/>
      <c r="H421" s="299"/>
      <c r="I421" s="299"/>
      <c r="J421" s="299"/>
      <c r="K421" s="299"/>
      <c r="L421" s="299"/>
      <c r="M421" s="29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  <c r="AB421" s="299"/>
      <c r="AC421" s="299"/>
      <c r="AD421" s="299"/>
      <c r="AE421" s="299"/>
      <c r="AF421" s="299"/>
      <c r="AG421" s="299"/>
    </row>
    <row r="422" spans="1:33" ht="25.2" customHeight="1">
      <c r="A422" s="305"/>
      <c r="B422" s="303"/>
      <c r="C422" s="303"/>
      <c r="D422" s="299"/>
      <c r="E422" s="299"/>
      <c r="F422" s="299"/>
      <c r="G422" s="299"/>
      <c r="H422" s="299"/>
      <c r="I422" s="299"/>
      <c r="J422" s="299"/>
      <c r="K422" s="299"/>
      <c r="L422" s="299"/>
      <c r="M422" s="29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  <c r="AB422" s="299"/>
      <c r="AC422" s="299"/>
      <c r="AD422" s="299"/>
      <c r="AE422" s="299"/>
      <c r="AF422" s="299"/>
      <c r="AG422" s="299"/>
    </row>
    <row r="423" spans="1:33" ht="25.2" customHeight="1">
      <c r="A423" s="305"/>
      <c r="B423" s="303"/>
      <c r="C423" s="303"/>
      <c r="D423" s="299"/>
      <c r="E423" s="299"/>
      <c r="F423" s="299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  <c r="AB423" s="299"/>
      <c r="AC423" s="299"/>
      <c r="AD423" s="299"/>
      <c r="AE423" s="299"/>
      <c r="AF423" s="299"/>
      <c r="AG423" s="299"/>
    </row>
    <row r="424" spans="1:33" ht="25.2" customHeight="1">
      <c r="A424" s="305"/>
      <c r="B424" s="303"/>
      <c r="C424" s="303"/>
      <c r="D424" s="299"/>
      <c r="E424" s="299"/>
      <c r="F424" s="299"/>
      <c r="G424" s="299"/>
      <c r="H424" s="299"/>
      <c r="I424" s="299"/>
      <c r="J424" s="299"/>
      <c r="K424" s="299"/>
      <c r="L424" s="299"/>
      <c r="M424" s="29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299"/>
      <c r="AA424" s="299"/>
      <c r="AB424" s="299"/>
      <c r="AC424" s="299"/>
      <c r="AD424" s="299"/>
      <c r="AE424" s="299"/>
      <c r="AF424" s="299"/>
      <c r="AG424" s="299"/>
    </row>
    <row r="425" spans="1:33" ht="25.2" customHeight="1">
      <c r="A425" s="305"/>
      <c r="B425" s="303"/>
      <c r="C425" s="303"/>
      <c r="D425" s="299"/>
      <c r="E425" s="299"/>
      <c r="F425" s="299"/>
      <c r="G425" s="299"/>
      <c r="H425" s="299"/>
      <c r="I425" s="299"/>
      <c r="J425" s="299"/>
      <c r="K425" s="299"/>
      <c r="L425" s="299"/>
      <c r="M425" s="29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299"/>
      <c r="AA425" s="299"/>
      <c r="AB425" s="299"/>
      <c r="AC425" s="299"/>
      <c r="AD425" s="299"/>
      <c r="AE425" s="299"/>
      <c r="AF425" s="299"/>
      <c r="AG425" s="299"/>
    </row>
    <row r="426" spans="1:33" ht="25.2" customHeight="1">
      <c r="A426" s="305"/>
      <c r="B426" s="303"/>
      <c r="C426" s="303"/>
      <c r="D426" s="299"/>
      <c r="E426" s="299"/>
      <c r="F426" s="299"/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  <c r="AB426" s="299"/>
      <c r="AC426" s="299"/>
      <c r="AD426" s="299"/>
      <c r="AE426" s="299"/>
      <c r="AF426" s="299"/>
      <c r="AG426" s="299"/>
    </row>
    <row r="427" spans="1:33" ht="25.2" customHeight="1">
      <c r="A427" s="305"/>
      <c r="B427" s="303"/>
      <c r="C427" s="303"/>
      <c r="D427" s="299"/>
      <c r="E427" s="299"/>
      <c r="F427" s="299"/>
      <c r="G427" s="299"/>
      <c r="H427" s="299"/>
      <c r="I427" s="299"/>
      <c r="J427" s="299"/>
      <c r="K427" s="299"/>
      <c r="L427" s="299"/>
      <c r="M427" s="29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  <c r="AB427" s="299"/>
      <c r="AC427" s="299"/>
      <c r="AD427" s="299"/>
      <c r="AE427" s="299"/>
      <c r="AF427" s="299"/>
      <c r="AG427" s="299"/>
    </row>
    <row r="428" spans="1:33" ht="25.2" customHeight="1">
      <c r="A428" s="305"/>
      <c r="B428" s="303"/>
      <c r="C428" s="303"/>
      <c r="D428" s="299"/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299"/>
      <c r="AA428" s="299"/>
      <c r="AB428" s="299"/>
      <c r="AC428" s="299"/>
      <c r="AD428" s="299"/>
      <c r="AE428" s="299"/>
      <c r="AF428" s="299"/>
      <c r="AG428" s="299"/>
    </row>
    <row r="429" spans="1:33" ht="25.2" customHeight="1">
      <c r="A429" s="305"/>
      <c r="B429" s="303"/>
      <c r="C429" s="303"/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  <c r="AB429" s="299"/>
      <c r="AC429" s="299"/>
      <c r="AD429" s="299"/>
      <c r="AE429" s="299"/>
      <c r="AF429" s="299"/>
      <c r="AG429" s="299"/>
    </row>
    <row r="430" spans="1:33" ht="25.2" customHeight="1">
      <c r="A430" s="305"/>
      <c r="B430" s="303"/>
      <c r="C430" s="303"/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  <c r="AB430" s="299"/>
      <c r="AC430" s="299"/>
      <c r="AD430" s="299"/>
      <c r="AE430" s="299"/>
      <c r="AF430" s="299"/>
      <c r="AG430" s="299"/>
    </row>
    <row r="431" spans="1:33" ht="25.2" customHeight="1">
      <c r="A431" s="305"/>
      <c r="B431" s="303"/>
      <c r="C431" s="303"/>
      <c r="D431" s="299"/>
      <c r="E431" s="299"/>
      <c r="F431" s="299"/>
      <c r="G431" s="299"/>
      <c r="H431" s="299"/>
      <c r="I431" s="299"/>
      <c r="J431" s="299"/>
      <c r="K431" s="299"/>
      <c r="L431" s="299"/>
      <c r="M431" s="29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  <c r="AB431" s="299"/>
      <c r="AC431" s="299"/>
      <c r="AD431" s="299"/>
      <c r="AE431" s="299"/>
      <c r="AF431" s="299"/>
      <c r="AG431" s="299"/>
    </row>
    <row r="432" spans="1:33" ht="25.2" customHeight="1">
      <c r="A432" s="305"/>
      <c r="B432" s="303"/>
      <c r="C432" s="303"/>
      <c r="D432" s="299"/>
      <c r="E432" s="299"/>
      <c r="F432" s="299"/>
      <c r="G432" s="299"/>
      <c r="H432" s="299"/>
      <c r="I432" s="299"/>
      <c r="J432" s="299"/>
      <c r="K432" s="299"/>
      <c r="L432" s="299"/>
      <c r="M432" s="29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299"/>
      <c r="AA432" s="299"/>
      <c r="AB432" s="299"/>
      <c r="AC432" s="299"/>
      <c r="AD432" s="299"/>
      <c r="AE432" s="299"/>
      <c r="AF432" s="299"/>
      <c r="AG432" s="299"/>
    </row>
    <row r="433" spans="1:33" ht="25.2" customHeight="1">
      <c r="A433" s="305"/>
      <c r="B433" s="303"/>
      <c r="C433" s="303"/>
      <c r="D433" s="299"/>
      <c r="E433" s="299"/>
      <c r="F433" s="299"/>
      <c r="G433" s="299"/>
      <c r="H433" s="299"/>
      <c r="I433" s="299"/>
      <c r="J433" s="299"/>
      <c r="K433" s="299"/>
      <c r="L433" s="299"/>
      <c r="M433" s="29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  <c r="AB433" s="299"/>
      <c r="AC433" s="299"/>
      <c r="AD433" s="299"/>
      <c r="AE433" s="299"/>
      <c r="AF433" s="299"/>
      <c r="AG433" s="299"/>
    </row>
    <row r="434" spans="1:33" ht="25.2" customHeight="1">
      <c r="A434" s="305"/>
      <c r="B434" s="303"/>
      <c r="C434" s="303"/>
      <c r="D434" s="299"/>
      <c r="E434" s="299"/>
      <c r="F434" s="299"/>
      <c r="G434" s="299"/>
      <c r="H434" s="299"/>
      <c r="I434" s="299"/>
      <c r="J434" s="299"/>
      <c r="K434" s="299"/>
      <c r="L434" s="299"/>
      <c r="M434" s="29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299"/>
      <c r="AA434" s="299"/>
      <c r="AB434" s="299"/>
      <c r="AC434" s="299"/>
      <c r="AD434" s="299"/>
      <c r="AE434" s="299"/>
      <c r="AF434" s="299"/>
      <c r="AG434" s="299"/>
    </row>
    <row r="435" spans="1:33" ht="25.2" customHeight="1">
      <c r="A435" s="305"/>
      <c r="B435" s="303"/>
      <c r="C435" s="303"/>
      <c r="D435" s="299"/>
      <c r="E435" s="299"/>
      <c r="F435" s="299"/>
      <c r="G435" s="299"/>
      <c r="H435" s="299"/>
      <c r="I435" s="299"/>
      <c r="J435" s="299"/>
      <c r="K435" s="299"/>
      <c r="L435" s="299"/>
      <c r="M435" s="29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  <c r="AB435" s="299"/>
      <c r="AC435" s="299"/>
      <c r="AD435" s="299"/>
      <c r="AE435" s="299"/>
      <c r="AF435" s="299"/>
      <c r="AG435" s="299"/>
    </row>
    <row r="436" spans="1:33" ht="25.2" customHeight="1">
      <c r="A436" s="305"/>
      <c r="B436" s="303"/>
      <c r="C436" s="303"/>
      <c r="D436" s="299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299"/>
    </row>
    <row r="437" spans="1:33" ht="25.2" customHeight="1">
      <c r="A437" s="305"/>
      <c r="B437" s="303"/>
      <c r="C437" s="303"/>
      <c r="D437" s="299"/>
      <c r="E437" s="299"/>
      <c r="F437" s="299"/>
      <c r="G437" s="299"/>
      <c r="H437" s="299"/>
      <c r="I437" s="299"/>
      <c r="J437" s="299"/>
      <c r="K437" s="299"/>
      <c r="L437" s="299"/>
      <c r="M437" s="29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299"/>
      <c r="AA437" s="299"/>
      <c r="AB437" s="299"/>
      <c r="AC437" s="299"/>
      <c r="AD437" s="299"/>
      <c r="AE437" s="299"/>
      <c r="AF437" s="299"/>
      <c r="AG437" s="299"/>
    </row>
    <row r="438" spans="1:33" ht="25.2" customHeight="1">
      <c r="A438" s="305"/>
      <c r="B438" s="303"/>
      <c r="C438" s="303"/>
      <c r="D438" s="299"/>
      <c r="E438" s="299"/>
      <c r="F438" s="299"/>
      <c r="G438" s="299"/>
      <c r="H438" s="299"/>
      <c r="I438" s="299"/>
      <c r="J438" s="299"/>
      <c r="K438" s="299"/>
      <c r="L438" s="299"/>
      <c r="M438" s="29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299"/>
      <c r="AA438" s="299"/>
      <c r="AB438" s="299"/>
      <c r="AC438" s="299"/>
      <c r="AD438" s="299"/>
      <c r="AE438" s="299"/>
      <c r="AF438" s="299"/>
      <c r="AG438" s="299"/>
    </row>
    <row r="439" spans="1:33" ht="25.2" customHeight="1">
      <c r="A439" s="305"/>
      <c r="B439" s="303"/>
      <c r="C439" s="303"/>
      <c r="D439" s="299"/>
      <c r="E439" s="299"/>
      <c r="F439" s="299"/>
      <c r="G439" s="299"/>
      <c r="H439" s="299"/>
      <c r="I439" s="299"/>
      <c r="J439" s="299"/>
      <c r="K439" s="299"/>
      <c r="L439" s="299"/>
      <c r="M439" s="29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299"/>
      <c r="AA439" s="299"/>
      <c r="AB439" s="299"/>
      <c r="AC439" s="299"/>
      <c r="AD439" s="299"/>
      <c r="AE439" s="299"/>
      <c r="AF439" s="299"/>
      <c r="AG439" s="299"/>
    </row>
    <row r="440" spans="1:33" ht="25.2" customHeight="1">
      <c r="A440" s="305"/>
      <c r="B440" s="303"/>
      <c r="C440" s="303"/>
      <c r="D440" s="299"/>
      <c r="E440" s="299"/>
      <c r="F440" s="299"/>
      <c r="G440" s="299"/>
      <c r="H440" s="299"/>
      <c r="I440" s="299"/>
      <c r="J440" s="299"/>
      <c r="K440" s="299"/>
      <c r="L440" s="299"/>
      <c r="M440" s="29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299"/>
      <c r="AA440" s="299"/>
      <c r="AB440" s="299"/>
      <c r="AC440" s="299"/>
      <c r="AD440" s="299"/>
      <c r="AE440" s="299"/>
      <c r="AF440" s="299"/>
      <c r="AG440" s="299"/>
    </row>
    <row r="441" spans="1:33" ht="25.2" customHeight="1">
      <c r="A441" s="305"/>
      <c r="B441" s="303"/>
      <c r="C441" s="303"/>
      <c r="D441" s="299"/>
      <c r="E441" s="299"/>
      <c r="F441" s="299"/>
      <c r="G441" s="299"/>
      <c r="H441" s="299"/>
      <c r="I441" s="299"/>
      <c r="J441" s="299"/>
      <c r="K441" s="299"/>
      <c r="L441" s="299"/>
      <c r="M441" s="29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299"/>
      <c r="AA441" s="299"/>
      <c r="AB441" s="299"/>
      <c r="AC441" s="299"/>
      <c r="AD441" s="299"/>
      <c r="AE441" s="299"/>
      <c r="AF441" s="299"/>
      <c r="AG441" s="299"/>
    </row>
    <row r="442" spans="1:33" ht="25.2" customHeight="1">
      <c r="A442" s="305"/>
      <c r="B442" s="303"/>
      <c r="C442" s="303"/>
      <c r="D442" s="299"/>
      <c r="E442" s="299"/>
      <c r="F442" s="299"/>
      <c r="G442" s="299"/>
      <c r="H442" s="299"/>
      <c r="I442" s="299"/>
      <c r="J442" s="299"/>
      <c r="K442" s="299"/>
      <c r="L442" s="299"/>
      <c r="M442" s="29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299"/>
      <c r="AA442" s="299"/>
      <c r="AB442" s="299"/>
      <c r="AC442" s="299"/>
      <c r="AD442" s="299"/>
      <c r="AE442" s="299"/>
      <c r="AF442" s="299"/>
      <c r="AG442" s="299"/>
    </row>
    <row r="443" spans="1:33" ht="25.2" customHeight="1">
      <c r="A443" s="305"/>
      <c r="B443" s="303"/>
      <c r="C443" s="303"/>
      <c r="D443" s="299"/>
      <c r="E443" s="299"/>
      <c r="F443" s="299"/>
      <c r="G443" s="299"/>
      <c r="H443" s="299"/>
      <c r="I443" s="299"/>
      <c r="J443" s="299"/>
      <c r="K443" s="299"/>
      <c r="L443" s="299"/>
      <c r="M443" s="29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299"/>
      <c r="AA443" s="299"/>
      <c r="AB443" s="299"/>
      <c r="AC443" s="299"/>
      <c r="AD443" s="299"/>
      <c r="AE443" s="299"/>
      <c r="AF443" s="299"/>
      <c r="AG443" s="299"/>
    </row>
    <row r="444" spans="1:33" ht="25.2" customHeight="1">
      <c r="A444" s="305"/>
      <c r="B444" s="303"/>
      <c r="C444" s="303"/>
      <c r="D444" s="299"/>
      <c r="E444" s="299"/>
      <c r="F444" s="299"/>
      <c r="G444" s="299"/>
      <c r="H444" s="299"/>
      <c r="I444" s="299"/>
      <c r="J444" s="299"/>
      <c r="K444" s="299"/>
      <c r="L444" s="299"/>
      <c r="M444" s="29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  <c r="AB444" s="299"/>
      <c r="AC444" s="299"/>
      <c r="AD444" s="299"/>
      <c r="AE444" s="299"/>
      <c r="AF444" s="299"/>
      <c r="AG444" s="299"/>
    </row>
    <row r="445" spans="1:33" ht="25.2" customHeight="1">
      <c r="A445" s="305"/>
      <c r="B445" s="303"/>
      <c r="C445" s="303"/>
      <c r="D445" s="299"/>
      <c r="E445" s="299"/>
      <c r="F445" s="299"/>
      <c r="G445" s="299"/>
      <c r="H445" s="299"/>
      <c r="I445" s="299"/>
      <c r="J445" s="299"/>
      <c r="K445" s="299"/>
      <c r="L445" s="299"/>
      <c r="M445" s="29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  <c r="AB445" s="299"/>
      <c r="AC445" s="299"/>
      <c r="AD445" s="299"/>
      <c r="AE445" s="299"/>
      <c r="AF445" s="299"/>
      <c r="AG445" s="299"/>
    </row>
    <row r="446" spans="1:33" ht="25.2" customHeight="1">
      <c r="A446" s="305"/>
      <c r="B446" s="303"/>
      <c r="C446" s="303"/>
      <c r="D446" s="299"/>
      <c r="E446" s="299"/>
      <c r="F446" s="299"/>
      <c r="G446" s="299"/>
      <c r="H446" s="299"/>
      <c r="I446" s="299"/>
      <c r="J446" s="299"/>
      <c r="K446" s="299"/>
      <c r="L446" s="299"/>
      <c r="M446" s="29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  <c r="AB446" s="299"/>
      <c r="AC446" s="299"/>
      <c r="AD446" s="299"/>
      <c r="AE446" s="299"/>
      <c r="AF446" s="299"/>
      <c r="AG446" s="299"/>
    </row>
    <row r="447" spans="1:33" ht="25.2" customHeight="1">
      <c r="A447" s="305"/>
      <c r="B447" s="303"/>
      <c r="C447" s="303"/>
      <c r="D447" s="299"/>
      <c r="E447" s="299"/>
      <c r="F447" s="299"/>
      <c r="G447" s="299"/>
      <c r="H447" s="299"/>
      <c r="I447" s="299"/>
      <c r="J447" s="299"/>
      <c r="K447" s="299"/>
      <c r="L447" s="299"/>
      <c r="M447" s="29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299"/>
      <c r="AA447" s="299"/>
      <c r="AB447" s="299"/>
      <c r="AC447" s="299"/>
      <c r="AD447" s="299"/>
      <c r="AE447" s="299"/>
      <c r="AF447" s="299"/>
      <c r="AG447" s="299"/>
    </row>
    <row r="448" spans="1:33" ht="25.2" customHeight="1">
      <c r="A448" s="305"/>
      <c r="B448" s="303"/>
      <c r="C448" s="303"/>
      <c r="D448" s="299"/>
      <c r="E448" s="299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  <c r="AB448" s="299"/>
      <c r="AC448" s="299"/>
      <c r="AD448" s="299"/>
      <c r="AE448" s="299"/>
      <c r="AF448" s="299"/>
      <c r="AG448" s="299"/>
    </row>
    <row r="449" spans="1:33" ht="25.2" customHeight="1">
      <c r="A449" s="305"/>
      <c r="B449" s="303"/>
      <c r="C449" s="303"/>
      <c r="D449" s="299"/>
      <c r="E449" s="299"/>
      <c r="F449" s="299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  <c r="AB449" s="299"/>
      <c r="AC449" s="299"/>
      <c r="AD449" s="299"/>
      <c r="AE449" s="299"/>
      <c r="AF449" s="299"/>
      <c r="AG449" s="299"/>
    </row>
    <row r="450" spans="1:33" ht="25.2" customHeight="1">
      <c r="A450" s="305"/>
      <c r="B450" s="303"/>
      <c r="C450" s="303"/>
      <c r="D450" s="299"/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  <c r="AB450" s="299"/>
      <c r="AC450" s="299"/>
      <c r="AD450" s="299"/>
      <c r="AE450" s="299"/>
      <c r="AF450" s="299"/>
      <c r="AG450" s="299"/>
    </row>
    <row r="451" spans="1:33" ht="25.2" customHeight="1">
      <c r="A451" s="305"/>
      <c r="B451" s="303"/>
      <c r="C451" s="303"/>
      <c r="D451" s="299"/>
      <c r="E451" s="299"/>
      <c r="F451" s="299"/>
      <c r="G451" s="299"/>
      <c r="H451" s="299"/>
      <c r="I451" s="299"/>
      <c r="J451" s="299"/>
      <c r="K451" s="299"/>
      <c r="L451" s="299"/>
      <c r="M451" s="29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  <c r="AB451" s="299"/>
      <c r="AC451" s="299"/>
      <c r="AD451" s="299"/>
      <c r="AE451" s="299"/>
      <c r="AF451" s="299"/>
      <c r="AG451" s="299"/>
    </row>
    <row r="452" spans="1:33" ht="25.2" customHeight="1">
      <c r="A452" s="305"/>
      <c r="B452" s="303"/>
      <c r="C452" s="303"/>
      <c r="D452" s="299"/>
      <c r="E452" s="299"/>
      <c r="F452" s="299"/>
      <c r="G452" s="299"/>
      <c r="H452" s="299"/>
      <c r="I452" s="299"/>
      <c r="J452" s="299"/>
      <c r="K452" s="299"/>
      <c r="L452" s="299"/>
      <c r="M452" s="29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299"/>
      <c r="AA452" s="299"/>
      <c r="AB452" s="299"/>
      <c r="AC452" s="299"/>
      <c r="AD452" s="299"/>
      <c r="AE452" s="299"/>
      <c r="AF452" s="299"/>
      <c r="AG452" s="299"/>
    </row>
    <row r="453" spans="1:33" ht="25.2" customHeight="1">
      <c r="A453" s="305"/>
      <c r="B453" s="303"/>
      <c r="C453" s="303"/>
      <c r="D453" s="299"/>
      <c r="E453" s="299"/>
      <c r="F453" s="299"/>
      <c r="G453" s="299"/>
      <c r="H453" s="299"/>
      <c r="I453" s="299"/>
      <c r="J453" s="299"/>
      <c r="K453" s="299"/>
      <c r="L453" s="299"/>
      <c r="M453" s="29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299"/>
      <c r="AA453" s="299"/>
      <c r="AB453" s="299"/>
      <c r="AC453" s="299"/>
      <c r="AD453" s="299"/>
      <c r="AE453" s="299"/>
      <c r="AF453" s="299"/>
      <c r="AG453" s="299"/>
    </row>
    <row r="454" spans="1:33" ht="25.2" customHeight="1">
      <c r="A454" s="305"/>
      <c r="B454" s="303"/>
      <c r="C454" s="303"/>
      <c r="D454" s="299"/>
      <c r="E454" s="299"/>
      <c r="F454" s="299"/>
      <c r="G454" s="299"/>
      <c r="H454" s="299"/>
      <c r="I454" s="299"/>
      <c r="J454" s="299"/>
      <c r="K454" s="299"/>
      <c r="L454" s="299"/>
      <c r="M454" s="29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299"/>
      <c r="AA454" s="299"/>
      <c r="AB454" s="299"/>
      <c r="AC454" s="299"/>
      <c r="AD454" s="299"/>
      <c r="AE454" s="299"/>
      <c r="AF454" s="299"/>
      <c r="AG454" s="299"/>
    </row>
    <row r="455" spans="1:33" ht="25.2" customHeight="1">
      <c r="A455" s="305"/>
      <c r="B455" s="303"/>
      <c r="C455" s="303"/>
      <c r="D455" s="299"/>
      <c r="E455" s="299"/>
      <c r="F455" s="299"/>
      <c r="G455" s="299"/>
      <c r="H455" s="299"/>
      <c r="I455" s="299"/>
      <c r="J455" s="299"/>
      <c r="K455" s="299"/>
      <c r="L455" s="299"/>
      <c r="M455" s="29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299"/>
      <c r="AA455" s="299"/>
      <c r="AB455" s="299"/>
      <c r="AC455" s="299"/>
      <c r="AD455" s="299"/>
      <c r="AE455" s="299"/>
      <c r="AF455" s="299"/>
      <c r="AG455" s="299"/>
    </row>
    <row r="456" spans="1:33" ht="25.2" customHeight="1">
      <c r="A456" s="305"/>
      <c r="B456" s="303"/>
      <c r="C456" s="303"/>
      <c r="D456" s="299"/>
      <c r="E456" s="299"/>
      <c r="F456" s="299"/>
      <c r="G456" s="299"/>
      <c r="H456" s="299"/>
      <c r="I456" s="299"/>
      <c r="J456" s="299"/>
      <c r="K456" s="299"/>
      <c r="L456" s="299"/>
      <c r="M456" s="29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299"/>
      <c r="AA456" s="299"/>
      <c r="AB456" s="299"/>
      <c r="AC456" s="299"/>
      <c r="AD456" s="299"/>
      <c r="AE456" s="299"/>
      <c r="AF456" s="299"/>
      <c r="AG456" s="299"/>
    </row>
    <row r="457" spans="1:33" ht="25.2" customHeight="1">
      <c r="A457" s="305"/>
      <c r="B457" s="303"/>
      <c r="C457" s="303"/>
      <c r="D457" s="299"/>
      <c r="E457" s="299"/>
      <c r="F457" s="299"/>
      <c r="G457" s="299"/>
      <c r="H457" s="299"/>
      <c r="I457" s="299"/>
      <c r="J457" s="299"/>
      <c r="K457" s="299"/>
      <c r="L457" s="299"/>
      <c r="M457" s="299"/>
      <c r="N457" s="299"/>
      <c r="O457" s="299"/>
      <c r="P457" s="299"/>
      <c r="Q457" s="299"/>
      <c r="R457" s="299"/>
      <c r="S457" s="299"/>
      <c r="T457" s="299"/>
      <c r="U457" s="299"/>
      <c r="V457" s="299"/>
      <c r="W457" s="299"/>
      <c r="X457" s="299"/>
      <c r="Y457" s="299"/>
      <c r="Z457" s="299"/>
      <c r="AA457" s="299"/>
      <c r="AB457" s="299"/>
      <c r="AC457" s="299"/>
      <c r="AD457" s="299"/>
      <c r="AE457" s="299"/>
      <c r="AF457" s="299"/>
      <c r="AG457" s="299"/>
    </row>
    <row r="458" spans="1:33" ht="25.2" customHeight="1">
      <c r="A458" s="305"/>
      <c r="B458" s="303"/>
      <c r="C458" s="303"/>
      <c r="D458" s="299"/>
      <c r="E458" s="299"/>
      <c r="F458" s="299"/>
      <c r="G458" s="299"/>
      <c r="H458" s="299"/>
      <c r="I458" s="299"/>
      <c r="J458" s="299"/>
      <c r="K458" s="299"/>
      <c r="L458" s="299"/>
      <c r="M458" s="29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299"/>
      <c r="AA458" s="299"/>
      <c r="AB458" s="299"/>
      <c r="AC458" s="299"/>
      <c r="AD458" s="299"/>
      <c r="AE458" s="299"/>
      <c r="AF458" s="299"/>
      <c r="AG458" s="299"/>
    </row>
    <row r="459" spans="1:33" ht="25.2" customHeight="1">
      <c r="A459" s="305"/>
      <c r="B459" s="303"/>
      <c r="C459" s="303"/>
      <c r="D459" s="299"/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  <c r="AB459" s="299"/>
      <c r="AC459" s="299"/>
      <c r="AD459" s="299"/>
      <c r="AE459" s="299"/>
      <c r="AF459" s="299"/>
      <c r="AG459" s="299"/>
    </row>
    <row r="460" spans="1:33" ht="25.2" customHeight="1">
      <c r="A460" s="305"/>
      <c r="B460" s="303"/>
      <c r="C460" s="303"/>
      <c r="D460" s="299"/>
      <c r="E460" s="299"/>
      <c r="F460" s="299"/>
      <c r="G460" s="299"/>
      <c r="H460" s="299"/>
      <c r="I460" s="299"/>
      <c r="J460" s="299"/>
      <c r="K460" s="299"/>
      <c r="L460" s="299"/>
      <c r="M460" s="29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299"/>
      <c r="AA460" s="299"/>
      <c r="AB460" s="299"/>
      <c r="AC460" s="299"/>
      <c r="AD460" s="299"/>
      <c r="AE460" s="299"/>
      <c r="AF460" s="299"/>
      <c r="AG460" s="299"/>
    </row>
    <row r="461" spans="1:33" ht="25.2" customHeight="1">
      <c r="A461" s="305"/>
      <c r="B461" s="303"/>
      <c r="C461" s="303"/>
      <c r="D461" s="299"/>
      <c r="E461" s="299"/>
      <c r="F461" s="299"/>
      <c r="G461" s="299"/>
      <c r="H461" s="299"/>
      <c r="I461" s="299"/>
      <c r="J461" s="299"/>
      <c r="K461" s="299"/>
      <c r="L461" s="299"/>
      <c r="M461" s="29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299"/>
      <c r="AA461" s="299"/>
      <c r="AB461" s="299"/>
      <c r="AC461" s="299"/>
      <c r="AD461" s="299"/>
      <c r="AE461" s="299"/>
      <c r="AF461" s="299"/>
      <c r="AG461" s="299"/>
    </row>
    <row r="462" spans="1:33" ht="25.2" customHeight="1">
      <c r="A462" s="305"/>
      <c r="B462" s="303"/>
      <c r="C462" s="303"/>
      <c r="D462" s="299"/>
      <c r="E462" s="299"/>
      <c r="F462" s="299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  <c r="AB462" s="299"/>
      <c r="AC462" s="299"/>
      <c r="AD462" s="299"/>
      <c r="AE462" s="299"/>
      <c r="AF462" s="299"/>
      <c r="AG462" s="299"/>
    </row>
    <row r="463" spans="1:33" ht="25.2" customHeight="1">
      <c r="A463" s="305"/>
      <c r="B463" s="303"/>
      <c r="C463" s="303"/>
      <c r="D463" s="299"/>
      <c r="E463" s="299"/>
      <c r="F463" s="299"/>
      <c r="G463" s="299"/>
      <c r="H463" s="299"/>
      <c r="I463" s="299"/>
      <c r="J463" s="299"/>
      <c r="K463" s="299"/>
      <c r="L463" s="299"/>
      <c r="M463" s="29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299"/>
      <c r="AA463" s="299"/>
      <c r="AB463" s="299"/>
      <c r="AC463" s="299"/>
      <c r="AD463" s="299"/>
      <c r="AE463" s="299"/>
      <c r="AF463" s="299"/>
      <c r="AG463" s="299"/>
    </row>
    <row r="464" spans="1:33" ht="25.2" customHeight="1">
      <c r="A464" s="305"/>
      <c r="B464" s="303"/>
      <c r="C464" s="303"/>
      <c r="D464" s="299"/>
      <c r="E464" s="299"/>
      <c r="F464" s="299"/>
      <c r="G464" s="299"/>
      <c r="H464" s="299"/>
      <c r="I464" s="299"/>
      <c r="J464" s="299"/>
      <c r="K464" s="299"/>
      <c r="L464" s="299"/>
      <c r="M464" s="29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299"/>
      <c r="AA464" s="299"/>
      <c r="AB464" s="299"/>
      <c r="AC464" s="299"/>
      <c r="AD464" s="299"/>
      <c r="AE464" s="299"/>
      <c r="AF464" s="299"/>
      <c r="AG464" s="299"/>
    </row>
    <row r="465" spans="1:33" ht="25.2" customHeight="1">
      <c r="A465" s="305"/>
      <c r="B465" s="303"/>
      <c r="C465" s="303"/>
      <c r="D465" s="299"/>
      <c r="E465" s="299"/>
      <c r="F465" s="299"/>
      <c r="G465" s="299"/>
      <c r="H465" s="299"/>
      <c r="I465" s="299"/>
      <c r="J465" s="299"/>
      <c r="K465" s="299"/>
      <c r="L465" s="299"/>
      <c r="M465" s="29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299"/>
      <c r="AA465" s="299"/>
      <c r="AB465" s="299"/>
      <c r="AC465" s="299"/>
      <c r="AD465" s="299"/>
      <c r="AE465" s="299"/>
      <c r="AF465" s="299"/>
      <c r="AG465" s="299"/>
    </row>
    <row r="466" spans="1:33" ht="25.2" customHeight="1">
      <c r="A466" s="305"/>
      <c r="B466" s="303"/>
      <c r="C466" s="303"/>
      <c r="D466" s="299"/>
      <c r="E466" s="299"/>
      <c r="F466" s="299"/>
      <c r="G466" s="299"/>
      <c r="H466" s="299"/>
      <c r="I466" s="299"/>
      <c r="J466" s="299"/>
      <c r="K466" s="299"/>
      <c r="L466" s="299"/>
      <c r="M466" s="29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299"/>
      <c r="AA466" s="299"/>
      <c r="AB466" s="299"/>
      <c r="AC466" s="299"/>
      <c r="AD466" s="299"/>
      <c r="AE466" s="299"/>
      <c r="AF466" s="299"/>
      <c r="AG466" s="299"/>
    </row>
    <row r="467" spans="1:33" ht="25.2" customHeight="1">
      <c r="A467" s="305"/>
      <c r="B467" s="303"/>
      <c r="C467" s="303"/>
      <c r="D467" s="299"/>
      <c r="E467" s="299"/>
      <c r="F467" s="299"/>
      <c r="G467" s="299"/>
      <c r="H467" s="299"/>
      <c r="I467" s="299"/>
      <c r="J467" s="299"/>
      <c r="K467" s="299"/>
      <c r="L467" s="299"/>
      <c r="M467" s="29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299"/>
      <c r="AA467" s="299"/>
      <c r="AB467" s="299"/>
      <c r="AC467" s="299"/>
      <c r="AD467" s="299"/>
      <c r="AE467" s="299"/>
      <c r="AF467" s="299"/>
      <c r="AG467" s="299"/>
    </row>
    <row r="468" spans="1:33" ht="25.2" customHeight="1">
      <c r="A468" s="305"/>
      <c r="B468" s="303"/>
      <c r="C468" s="303"/>
      <c r="D468" s="299"/>
      <c r="E468" s="299"/>
      <c r="F468" s="299"/>
      <c r="G468" s="299"/>
      <c r="H468" s="299"/>
      <c r="I468" s="299"/>
      <c r="J468" s="299"/>
      <c r="K468" s="299"/>
      <c r="L468" s="299"/>
      <c r="M468" s="29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299"/>
      <c r="AA468" s="299"/>
      <c r="AB468" s="299"/>
      <c r="AC468" s="299"/>
      <c r="AD468" s="299"/>
      <c r="AE468" s="299"/>
      <c r="AF468" s="299"/>
      <c r="AG468" s="299"/>
    </row>
    <row r="469" spans="1:33" ht="25.2" customHeight="1">
      <c r="A469" s="305"/>
      <c r="B469" s="303"/>
      <c r="C469" s="303"/>
      <c r="D469" s="299"/>
      <c r="E469" s="299"/>
      <c r="F469" s="299"/>
      <c r="G469" s="299"/>
      <c r="H469" s="299"/>
      <c r="I469" s="299"/>
      <c r="J469" s="299"/>
      <c r="K469" s="299"/>
      <c r="L469" s="299"/>
      <c r="M469" s="29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299"/>
      <c r="AA469" s="299"/>
      <c r="AB469" s="299"/>
      <c r="AC469" s="299"/>
      <c r="AD469" s="299"/>
      <c r="AE469" s="299"/>
      <c r="AF469" s="299"/>
      <c r="AG469" s="299"/>
    </row>
    <row r="470" spans="1:33" ht="25.2" customHeight="1">
      <c r="A470" s="305"/>
      <c r="B470" s="303"/>
      <c r="C470" s="303"/>
      <c r="D470" s="299"/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299"/>
      <c r="AA470" s="299"/>
      <c r="AB470" s="299"/>
      <c r="AC470" s="299"/>
      <c r="AD470" s="299"/>
      <c r="AE470" s="299"/>
      <c r="AF470" s="299"/>
      <c r="AG470" s="299"/>
    </row>
    <row r="471" spans="1:33" ht="25.2" customHeight="1">
      <c r="A471" s="305"/>
      <c r="B471" s="303"/>
      <c r="C471" s="303"/>
      <c r="D471" s="299"/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299"/>
      <c r="AA471" s="299"/>
      <c r="AB471" s="299"/>
      <c r="AC471" s="299"/>
      <c r="AD471" s="299"/>
      <c r="AE471" s="299"/>
      <c r="AF471" s="299"/>
      <c r="AG471" s="299"/>
    </row>
    <row r="472" spans="1:33" ht="25.2" customHeight="1">
      <c r="A472" s="305"/>
      <c r="B472" s="303"/>
      <c r="C472" s="303"/>
      <c r="D472" s="299"/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299"/>
      <c r="AA472" s="299"/>
      <c r="AB472" s="299"/>
      <c r="AC472" s="299"/>
      <c r="AD472" s="299"/>
      <c r="AE472" s="299"/>
      <c r="AF472" s="299"/>
      <c r="AG472" s="299"/>
    </row>
    <row r="473" spans="1:33" ht="25.2" customHeight="1">
      <c r="A473" s="305"/>
      <c r="B473" s="303"/>
      <c r="C473" s="303"/>
      <c r="D473" s="299"/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299"/>
      <c r="AA473" s="299"/>
      <c r="AB473" s="299"/>
      <c r="AC473" s="299"/>
      <c r="AD473" s="299"/>
      <c r="AE473" s="299"/>
      <c r="AF473" s="299"/>
      <c r="AG473" s="299"/>
    </row>
    <row r="474" spans="1:33" ht="25.2" customHeight="1">
      <c r="A474" s="305"/>
      <c r="B474" s="303"/>
      <c r="C474" s="303"/>
      <c r="D474" s="299"/>
      <c r="E474" s="299"/>
      <c r="F474" s="299"/>
      <c r="G474" s="299"/>
      <c r="H474" s="299"/>
      <c r="I474" s="299"/>
      <c r="J474" s="299"/>
      <c r="K474" s="299"/>
      <c r="L474" s="299"/>
      <c r="M474" s="29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299"/>
      <c r="AA474" s="299"/>
      <c r="AB474" s="299"/>
      <c r="AC474" s="299"/>
      <c r="AD474" s="299"/>
      <c r="AE474" s="299"/>
      <c r="AF474" s="299"/>
      <c r="AG474" s="299"/>
    </row>
    <row r="475" spans="1:33" ht="25.2" customHeight="1">
      <c r="A475" s="305"/>
      <c r="B475" s="303"/>
      <c r="C475" s="303"/>
      <c r="D475" s="299"/>
      <c r="E475" s="299"/>
      <c r="F475" s="299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  <c r="AA475" s="299"/>
      <c r="AB475" s="299"/>
      <c r="AC475" s="299"/>
      <c r="AD475" s="299"/>
      <c r="AE475" s="299"/>
      <c r="AF475" s="299"/>
      <c r="AG475" s="299"/>
    </row>
    <row r="476" spans="1:33" ht="25.2" customHeight="1">
      <c r="A476" s="305"/>
      <c r="B476" s="303"/>
      <c r="C476" s="303"/>
      <c r="D476" s="299"/>
      <c r="E476" s="299"/>
      <c r="F476" s="299"/>
      <c r="G476" s="299"/>
      <c r="H476" s="299"/>
      <c r="I476" s="299"/>
      <c r="J476" s="299"/>
      <c r="K476" s="299"/>
      <c r="L476" s="299"/>
      <c r="M476" s="299"/>
      <c r="N476" s="299"/>
      <c r="O476" s="299"/>
      <c r="P476" s="299"/>
      <c r="Q476" s="299"/>
      <c r="R476" s="299"/>
      <c r="S476" s="299"/>
      <c r="T476" s="299"/>
      <c r="U476" s="299"/>
      <c r="V476" s="299"/>
      <c r="W476" s="299"/>
      <c r="X476" s="299"/>
      <c r="Y476" s="299"/>
      <c r="Z476" s="299"/>
      <c r="AA476" s="299"/>
      <c r="AB476" s="299"/>
      <c r="AC476" s="299"/>
      <c r="AD476" s="299"/>
      <c r="AE476" s="299"/>
      <c r="AF476" s="299"/>
      <c r="AG476" s="299"/>
    </row>
    <row r="477" spans="1:33" ht="25.2" customHeight="1">
      <c r="A477" s="305"/>
      <c r="B477" s="303"/>
      <c r="C477" s="303"/>
      <c r="D477" s="299"/>
      <c r="E477" s="299"/>
      <c r="F477" s="299"/>
      <c r="G477" s="299"/>
      <c r="H477" s="299"/>
      <c r="I477" s="299"/>
      <c r="J477" s="299"/>
      <c r="K477" s="299"/>
      <c r="L477" s="299"/>
      <c r="M477" s="29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299"/>
      <c r="AA477" s="299"/>
      <c r="AB477" s="299"/>
      <c r="AC477" s="299"/>
      <c r="AD477" s="299"/>
      <c r="AE477" s="299"/>
      <c r="AF477" s="299"/>
      <c r="AG477" s="299"/>
    </row>
    <row r="478" spans="1:33" ht="25.2" customHeight="1">
      <c r="A478" s="305"/>
      <c r="B478" s="303"/>
      <c r="C478" s="303"/>
      <c r="D478" s="299"/>
      <c r="E478" s="299"/>
      <c r="F478" s="299"/>
      <c r="G478" s="299"/>
      <c r="H478" s="299"/>
      <c r="I478" s="299"/>
      <c r="J478" s="299"/>
      <c r="K478" s="299"/>
      <c r="L478" s="299"/>
      <c r="M478" s="299"/>
      <c r="N478" s="299"/>
      <c r="O478" s="299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299"/>
      <c r="AA478" s="299"/>
      <c r="AB478" s="299"/>
      <c r="AC478" s="299"/>
      <c r="AD478" s="299"/>
      <c r="AE478" s="299"/>
      <c r="AF478" s="299"/>
      <c r="AG478" s="299"/>
    </row>
    <row r="479" spans="1:33" ht="25.2" customHeight="1">
      <c r="A479" s="305"/>
      <c r="B479" s="303"/>
      <c r="C479" s="303"/>
      <c r="D479" s="299"/>
      <c r="E479" s="299"/>
      <c r="F479" s="299"/>
      <c r="G479" s="299"/>
      <c r="H479" s="299"/>
      <c r="I479" s="299"/>
      <c r="J479" s="299"/>
      <c r="K479" s="299"/>
      <c r="L479" s="299"/>
      <c r="M479" s="29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299"/>
      <c r="AA479" s="299"/>
      <c r="AB479" s="299"/>
      <c r="AC479" s="299"/>
      <c r="AD479" s="299"/>
      <c r="AE479" s="299"/>
      <c r="AF479" s="299"/>
      <c r="AG479" s="299"/>
    </row>
    <row r="480" spans="1:33" ht="25.2" customHeight="1">
      <c r="A480" s="305"/>
      <c r="B480" s="303"/>
      <c r="C480" s="303"/>
      <c r="D480" s="299"/>
      <c r="E480" s="299"/>
      <c r="F480" s="299"/>
      <c r="G480" s="299"/>
      <c r="H480" s="299"/>
      <c r="I480" s="299"/>
      <c r="J480" s="299"/>
      <c r="K480" s="299"/>
      <c r="L480" s="299"/>
      <c r="M480" s="29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299"/>
      <c r="AA480" s="299"/>
      <c r="AB480" s="299"/>
      <c r="AC480" s="299"/>
      <c r="AD480" s="299"/>
      <c r="AE480" s="299"/>
      <c r="AF480" s="299"/>
      <c r="AG480" s="299"/>
    </row>
    <row r="481" spans="1:33" ht="25.2" customHeight="1">
      <c r="A481" s="305"/>
      <c r="B481" s="303"/>
      <c r="C481" s="303"/>
      <c r="D481" s="299"/>
      <c r="E481" s="299"/>
      <c r="F481" s="299"/>
      <c r="G481" s="299"/>
      <c r="H481" s="299"/>
      <c r="I481" s="299"/>
      <c r="J481" s="299"/>
      <c r="K481" s="299"/>
      <c r="L481" s="299"/>
      <c r="M481" s="29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299"/>
      <c r="AA481" s="299"/>
      <c r="AB481" s="299"/>
      <c r="AC481" s="299"/>
      <c r="AD481" s="299"/>
      <c r="AE481" s="299"/>
      <c r="AF481" s="299"/>
      <c r="AG481" s="299"/>
    </row>
    <row r="482" spans="1:33" ht="25.2" customHeight="1">
      <c r="A482" s="305"/>
      <c r="B482" s="303"/>
      <c r="C482" s="303"/>
      <c r="D482" s="299"/>
      <c r="E482" s="299"/>
      <c r="F482" s="299"/>
      <c r="G482" s="299"/>
      <c r="H482" s="299"/>
      <c r="I482" s="299"/>
      <c r="J482" s="299"/>
      <c r="K482" s="299"/>
      <c r="L482" s="299"/>
      <c r="M482" s="29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299"/>
      <c r="AA482" s="299"/>
      <c r="AB482" s="299"/>
      <c r="AC482" s="299"/>
      <c r="AD482" s="299"/>
      <c r="AE482" s="299"/>
      <c r="AF482" s="299"/>
      <c r="AG482" s="299"/>
    </row>
    <row r="483" spans="1:33" ht="25.2" customHeight="1">
      <c r="A483" s="305"/>
      <c r="B483" s="303"/>
      <c r="C483" s="303"/>
      <c r="D483" s="299"/>
      <c r="E483" s="299"/>
      <c r="F483" s="299"/>
      <c r="G483" s="299"/>
      <c r="H483" s="299"/>
      <c r="I483" s="299"/>
      <c r="J483" s="299"/>
      <c r="K483" s="299"/>
      <c r="L483" s="299"/>
      <c r="M483" s="29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299"/>
      <c r="AA483" s="299"/>
      <c r="AB483" s="299"/>
      <c r="AC483" s="299"/>
      <c r="AD483" s="299"/>
      <c r="AE483" s="299"/>
      <c r="AF483" s="299"/>
      <c r="AG483" s="299"/>
    </row>
    <row r="484" spans="1:33" ht="25.2" customHeight="1">
      <c r="A484" s="305"/>
      <c r="B484" s="303"/>
      <c r="C484" s="303"/>
      <c r="D484" s="299"/>
      <c r="E484" s="299"/>
      <c r="F484" s="299"/>
      <c r="G484" s="299"/>
      <c r="H484" s="299"/>
      <c r="I484" s="299"/>
      <c r="J484" s="299"/>
      <c r="K484" s="299"/>
      <c r="L484" s="299"/>
      <c r="M484" s="29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299"/>
      <c r="AA484" s="299"/>
      <c r="AB484" s="299"/>
      <c r="AC484" s="299"/>
      <c r="AD484" s="299"/>
      <c r="AE484" s="299"/>
      <c r="AF484" s="299"/>
      <c r="AG484" s="299"/>
    </row>
    <row r="485" spans="1:33" ht="25.2" customHeight="1">
      <c r="A485" s="305"/>
      <c r="B485" s="303"/>
      <c r="C485" s="303"/>
      <c r="D485" s="299"/>
      <c r="E485" s="299"/>
      <c r="F485" s="299"/>
      <c r="G485" s="299"/>
      <c r="H485" s="299"/>
      <c r="I485" s="299"/>
      <c r="J485" s="299"/>
      <c r="K485" s="299"/>
      <c r="L485" s="299"/>
      <c r="M485" s="29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299"/>
      <c r="AA485" s="299"/>
      <c r="AB485" s="299"/>
      <c r="AC485" s="299"/>
      <c r="AD485" s="299"/>
      <c r="AE485" s="299"/>
      <c r="AF485" s="299"/>
      <c r="AG485" s="299"/>
    </row>
    <row r="486" spans="1:33" ht="25.2" customHeight="1">
      <c r="A486" s="305"/>
      <c r="B486" s="303"/>
      <c r="C486" s="303"/>
      <c r="D486" s="299"/>
      <c r="E486" s="299"/>
      <c r="F486" s="299"/>
      <c r="G486" s="299"/>
      <c r="H486" s="299"/>
      <c r="I486" s="299"/>
      <c r="J486" s="299"/>
      <c r="K486" s="299"/>
      <c r="L486" s="299"/>
      <c r="M486" s="29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299"/>
      <c r="AA486" s="299"/>
      <c r="AB486" s="299"/>
      <c r="AC486" s="299"/>
      <c r="AD486" s="299"/>
      <c r="AE486" s="299"/>
      <c r="AF486" s="299"/>
      <c r="AG486" s="299"/>
    </row>
    <row r="487" spans="1:33" ht="25.2" customHeight="1">
      <c r="A487" s="305"/>
      <c r="B487" s="303"/>
      <c r="C487" s="303"/>
      <c r="D487" s="299"/>
      <c r="E487" s="299"/>
      <c r="F487" s="299"/>
      <c r="G487" s="299"/>
      <c r="H487" s="299"/>
      <c r="I487" s="299"/>
      <c r="J487" s="299"/>
      <c r="K487" s="299"/>
      <c r="L487" s="299"/>
      <c r="M487" s="29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299"/>
      <c r="AA487" s="299"/>
      <c r="AB487" s="299"/>
      <c r="AC487" s="299"/>
      <c r="AD487" s="299"/>
      <c r="AE487" s="299"/>
      <c r="AF487" s="299"/>
      <c r="AG487" s="299"/>
    </row>
    <row r="488" spans="1:33" ht="25.2" customHeight="1">
      <c r="A488" s="305"/>
      <c r="B488" s="303"/>
      <c r="C488" s="303"/>
      <c r="D488" s="299"/>
      <c r="E488" s="299"/>
      <c r="F488" s="299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  <c r="AB488" s="299"/>
      <c r="AC488" s="299"/>
      <c r="AD488" s="299"/>
      <c r="AE488" s="299"/>
      <c r="AF488" s="299"/>
      <c r="AG488" s="299"/>
    </row>
    <row r="489" spans="1:33" ht="25.2" customHeight="1">
      <c r="A489" s="305"/>
      <c r="B489" s="303"/>
      <c r="C489" s="303"/>
      <c r="D489" s="299"/>
      <c r="E489" s="299"/>
      <c r="F489" s="299"/>
      <c r="G489" s="299"/>
      <c r="H489" s="299"/>
      <c r="I489" s="299"/>
      <c r="J489" s="299"/>
      <c r="K489" s="299"/>
      <c r="L489" s="299"/>
      <c r="M489" s="29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299"/>
      <c r="AA489" s="299"/>
      <c r="AB489" s="299"/>
      <c r="AC489" s="299"/>
      <c r="AD489" s="299"/>
      <c r="AE489" s="299"/>
      <c r="AF489" s="299"/>
      <c r="AG489" s="299"/>
    </row>
    <row r="490" spans="1:33" ht="25.2" customHeight="1">
      <c r="A490" s="305"/>
      <c r="B490" s="303"/>
      <c r="C490" s="303"/>
      <c r="D490" s="299"/>
      <c r="E490" s="299"/>
      <c r="F490" s="299"/>
      <c r="G490" s="299"/>
      <c r="H490" s="299"/>
      <c r="I490" s="299"/>
      <c r="J490" s="299"/>
      <c r="K490" s="299"/>
      <c r="L490" s="299"/>
      <c r="M490" s="29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299"/>
      <c r="AA490" s="299"/>
      <c r="AB490" s="299"/>
      <c r="AC490" s="299"/>
      <c r="AD490" s="299"/>
      <c r="AE490" s="299"/>
      <c r="AF490" s="299"/>
      <c r="AG490" s="299"/>
    </row>
    <row r="491" spans="1:33" ht="25.2" customHeight="1">
      <c r="A491" s="305"/>
      <c r="B491" s="303"/>
      <c r="C491" s="303"/>
      <c r="D491" s="299"/>
      <c r="E491" s="299"/>
      <c r="F491" s="299"/>
      <c r="G491" s="299"/>
      <c r="H491" s="299"/>
      <c r="I491" s="299"/>
      <c r="J491" s="299"/>
      <c r="K491" s="299"/>
      <c r="L491" s="299"/>
      <c r="M491" s="29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299"/>
      <c r="AA491" s="299"/>
      <c r="AB491" s="299"/>
      <c r="AC491" s="299"/>
      <c r="AD491" s="299"/>
      <c r="AE491" s="299"/>
      <c r="AF491" s="299"/>
      <c r="AG491" s="299"/>
    </row>
    <row r="492" spans="1:33" ht="25.2" customHeight="1">
      <c r="A492" s="305"/>
      <c r="B492" s="303"/>
      <c r="C492" s="303"/>
      <c r="D492" s="299"/>
      <c r="E492" s="299"/>
      <c r="F492" s="299"/>
      <c r="G492" s="299"/>
      <c r="H492" s="299"/>
      <c r="I492" s="299"/>
      <c r="J492" s="299"/>
      <c r="K492" s="299"/>
      <c r="L492" s="299"/>
      <c r="M492" s="29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299"/>
      <c r="AA492" s="299"/>
      <c r="AB492" s="299"/>
      <c r="AC492" s="299"/>
      <c r="AD492" s="299"/>
      <c r="AE492" s="299"/>
      <c r="AF492" s="299"/>
      <c r="AG492" s="299"/>
    </row>
    <row r="493" spans="1:33" ht="25.2" customHeight="1">
      <c r="A493" s="305"/>
      <c r="B493" s="303"/>
      <c r="C493" s="303"/>
      <c r="D493" s="299"/>
      <c r="E493" s="299"/>
      <c r="F493" s="299"/>
      <c r="G493" s="299"/>
      <c r="H493" s="299"/>
      <c r="I493" s="299"/>
      <c r="J493" s="299"/>
      <c r="K493" s="299"/>
      <c r="L493" s="299"/>
      <c r="M493" s="29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299"/>
      <c r="AA493" s="299"/>
      <c r="AB493" s="299"/>
      <c r="AC493" s="299"/>
      <c r="AD493" s="299"/>
      <c r="AE493" s="299"/>
      <c r="AF493" s="299"/>
      <c r="AG493" s="299"/>
    </row>
    <row r="494" spans="1:33" ht="25.2" customHeight="1">
      <c r="A494" s="305"/>
      <c r="B494" s="303"/>
      <c r="C494" s="303"/>
      <c r="D494" s="299"/>
      <c r="E494" s="299"/>
      <c r="F494" s="299"/>
      <c r="G494" s="299"/>
      <c r="H494" s="299"/>
      <c r="I494" s="299"/>
      <c r="J494" s="299"/>
      <c r="K494" s="299"/>
      <c r="L494" s="299"/>
      <c r="M494" s="29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299"/>
      <c r="AA494" s="299"/>
      <c r="AB494" s="299"/>
      <c r="AC494" s="299"/>
      <c r="AD494" s="299"/>
      <c r="AE494" s="299"/>
      <c r="AF494" s="299"/>
      <c r="AG494" s="299"/>
    </row>
    <row r="495" spans="1:33" ht="25.2" customHeight="1">
      <c r="A495" s="305"/>
      <c r="B495" s="303"/>
      <c r="C495" s="303"/>
      <c r="D495" s="299"/>
      <c r="E495" s="299"/>
      <c r="F495" s="299"/>
      <c r="G495" s="299"/>
      <c r="H495" s="299"/>
      <c r="I495" s="299"/>
      <c r="J495" s="299"/>
      <c r="K495" s="299"/>
      <c r="L495" s="299"/>
      <c r="M495" s="29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299"/>
      <c r="AA495" s="299"/>
      <c r="AB495" s="299"/>
      <c r="AC495" s="299"/>
      <c r="AD495" s="299"/>
      <c r="AE495" s="299"/>
      <c r="AF495" s="299"/>
      <c r="AG495" s="299"/>
    </row>
    <row r="496" spans="1:33" ht="25.2" customHeight="1">
      <c r="A496" s="305"/>
      <c r="B496" s="303"/>
      <c r="C496" s="303"/>
      <c r="D496" s="299"/>
      <c r="E496" s="299"/>
      <c r="F496" s="299"/>
      <c r="G496" s="299"/>
      <c r="H496" s="299"/>
      <c r="I496" s="299"/>
      <c r="J496" s="299"/>
      <c r="K496" s="299"/>
      <c r="L496" s="299"/>
      <c r="M496" s="29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299"/>
      <c r="AA496" s="299"/>
      <c r="AB496" s="299"/>
      <c r="AC496" s="299"/>
      <c r="AD496" s="299"/>
      <c r="AE496" s="299"/>
      <c r="AF496" s="299"/>
      <c r="AG496" s="299"/>
    </row>
    <row r="497" spans="1:33" ht="25.2" customHeight="1">
      <c r="A497" s="305"/>
      <c r="B497" s="303"/>
      <c r="C497" s="303"/>
      <c r="D497" s="299"/>
      <c r="E497" s="299"/>
      <c r="F497" s="299"/>
      <c r="G497" s="299"/>
      <c r="H497" s="299"/>
      <c r="I497" s="299"/>
      <c r="J497" s="299"/>
      <c r="K497" s="299"/>
      <c r="L497" s="299"/>
      <c r="M497" s="29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299"/>
      <c r="AA497" s="299"/>
      <c r="AB497" s="299"/>
      <c r="AC497" s="299"/>
      <c r="AD497" s="299"/>
      <c r="AE497" s="299"/>
      <c r="AF497" s="299"/>
      <c r="AG497" s="299"/>
    </row>
    <row r="498" spans="1:33" ht="25.2" customHeight="1">
      <c r="A498" s="305"/>
      <c r="B498" s="303"/>
      <c r="C498" s="303"/>
      <c r="D498" s="299"/>
      <c r="E498" s="299"/>
      <c r="F498" s="299"/>
      <c r="G498" s="299"/>
      <c r="H498" s="299"/>
      <c r="I498" s="299"/>
      <c r="J498" s="299"/>
      <c r="K498" s="299"/>
      <c r="L498" s="299"/>
      <c r="M498" s="29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299"/>
      <c r="AA498" s="299"/>
      <c r="AB498" s="299"/>
      <c r="AC498" s="299"/>
      <c r="AD498" s="299"/>
      <c r="AE498" s="299"/>
      <c r="AF498" s="299"/>
      <c r="AG498" s="299"/>
    </row>
    <row r="499" spans="1:33" ht="25.2" customHeight="1">
      <c r="A499" s="305"/>
      <c r="B499" s="303"/>
      <c r="C499" s="303"/>
      <c r="D499" s="299"/>
      <c r="E499" s="299"/>
      <c r="F499" s="299"/>
      <c r="G499" s="299"/>
      <c r="H499" s="299"/>
      <c r="I499" s="299"/>
      <c r="J499" s="299"/>
      <c r="K499" s="299"/>
      <c r="L499" s="299"/>
      <c r="M499" s="29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299"/>
      <c r="AA499" s="299"/>
      <c r="AB499" s="299"/>
      <c r="AC499" s="299"/>
      <c r="AD499" s="299"/>
      <c r="AE499" s="299"/>
      <c r="AF499" s="299"/>
      <c r="AG499" s="299"/>
    </row>
    <row r="500" spans="1:33" ht="25.2" customHeight="1">
      <c r="A500" s="305"/>
      <c r="B500" s="303"/>
      <c r="C500" s="303"/>
      <c r="D500" s="299"/>
      <c r="E500" s="299"/>
      <c r="F500" s="299"/>
      <c r="G500" s="299"/>
      <c r="H500" s="299"/>
      <c r="I500" s="299"/>
      <c r="J500" s="299"/>
      <c r="K500" s="299"/>
      <c r="L500" s="299"/>
      <c r="M500" s="29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299"/>
      <c r="AA500" s="299"/>
      <c r="AB500" s="299"/>
      <c r="AC500" s="299"/>
      <c r="AD500" s="299"/>
      <c r="AE500" s="299"/>
      <c r="AF500" s="299"/>
      <c r="AG500" s="299"/>
    </row>
    <row r="501" spans="1:33" ht="25.2" customHeight="1">
      <c r="A501" s="305"/>
      <c r="B501" s="303"/>
      <c r="C501" s="303"/>
      <c r="D501" s="299"/>
      <c r="E501" s="299"/>
      <c r="F501" s="299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  <c r="AB501" s="299"/>
      <c r="AC501" s="299"/>
      <c r="AD501" s="299"/>
      <c r="AE501" s="299"/>
      <c r="AF501" s="299"/>
      <c r="AG501" s="299"/>
    </row>
    <row r="502" spans="1:33" ht="25.2" customHeight="1">
      <c r="A502" s="305"/>
      <c r="B502" s="303"/>
      <c r="C502" s="303"/>
      <c r="D502" s="299"/>
      <c r="E502" s="299"/>
      <c r="F502" s="299"/>
      <c r="G502" s="299"/>
      <c r="H502" s="299"/>
      <c r="I502" s="299"/>
      <c r="J502" s="299"/>
      <c r="K502" s="299"/>
      <c r="L502" s="299"/>
      <c r="M502" s="29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299"/>
      <c r="AA502" s="299"/>
      <c r="AB502" s="299"/>
      <c r="AC502" s="299"/>
      <c r="AD502" s="299"/>
      <c r="AE502" s="299"/>
      <c r="AF502" s="299"/>
      <c r="AG502" s="299"/>
    </row>
    <row r="503" spans="1:33" ht="25.2" customHeight="1">
      <c r="A503" s="305"/>
      <c r="B503" s="303"/>
      <c r="C503" s="303"/>
      <c r="D503" s="299"/>
      <c r="E503" s="299"/>
      <c r="F503" s="299"/>
      <c r="G503" s="299"/>
      <c r="H503" s="299"/>
      <c r="I503" s="299"/>
      <c r="J503" s="299"/>
      <c r="K503" s="299"/>
      <c r="L503" s="299"/>
      <c r="M503" s="29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299"/>
      <c r="AA503" s="299"/>
      <c r="AB503" s="299"/>
      <c r="AC503" s="299"/>
      <c r="AD503" s="299"/>
      <c r="AE503" s="299"/>
      <c r="AF503" s="299"/>
      <c r="AG503" s="299"/>
    </row>
    <row r="504" spans="1:33" ht="25.2" customHeight="1">
      <c r="A504" s="305"/>
      <c r="B504" s="303"/>
      <c r="C504" s="303"/>
      <c r="D504" s="299"/>
      <c r="E504" s="299"/>
      <c r="F504" s="299"/>
      <c r="G504" s="299"/>
      <c r="H504" s="299"/>
      <c r="I504" s="299"/>
      <c r="J504" s="299"/>
      <c r="K504" s="299"/>
      <c r="L504" s="299"/>
      <c r="M504" s="29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299"/>
      <c r="AA504" s="299"/>
      <c r="AB504" s="299"/>
      <c r="AC504" s="299"/>
      <c r="AD504" s="299"/>
      <c r="AE504" s="299"/>
      <c r="AF504" s="299"/>
      <c r="AG504" s="299"/>
    </row>
    <row r="505" spans="1:33" ht="25.2" customHeight="1">
      <c r="A505" s="305"/>
      <c r="B505" s="303"/>
      <c r="C505" s="303"/>
      <c r="D505" s="299"/>
      <c r="E505" s="299"/>
      <c r="F505" s="299"/>
      <c r="G505" s="299"/>
      <c r="H505" s="299"/>
      <c r="I505" s="299"/>
      <c r="J505" s="299"/>
      <c r="K505" s="299"/>
      <c r="L505" s="299"/>
      <c r="M505" s="29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299"/>
      <c r="AA505" s="299"/>
      <c r="AB505" s="299"/>
      <c r="AC505" s="299"/>
      <c r="AD505" s="299"/>
      <c r="AE505" s="299"/>
      <c r="AF505" s="299"/>
      <c r="AG505" s="299"/>
    </row>
    <row r="506" spans="1:33" ht="25.2" customHeight="1">
      <c r="A506" s="305"/>
      <c r="B506" s="303"/>
      <c r="C506" s="303"/>
      <c r="D506" s="299"/>
      <c r="E506" s="299"/>
      <c r="F506" s="299"/>
      <c r="G506" s="299"/>
      <c r="H506" s="299"/>
      <c r="I506" s="299"/>
      <c r="J506" s="299"/>
      <c r="K506" s="299"/>
      <c r="L506" s="299"/>
      <c r="M506" s="29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299"/>
      <c r="AA506" s="299"/>
      <c r="AB506" s="299"/>
      <c r="AC506" s="299"/>
      <c r="AD506" s="299"/>
      <c r="AE506" s="299"/>
      <c r="AF506" s="299"/>
      <c r="AG506" s="299"/>
    </row>
    <row r="507" spans="1:33" ht="25.2" customHeight="1">
      <c r="A507" s="305"/>
      <c r="B507" s="303"/>
      <c r="C507" s="303"/>
      <c r="D507" s="299"/>
      <c r="E507" s="299"/>
      <c r="F507" s="299"/>
      <c r="G507" s="299"/>
      <c r="H507" s="299"/>
      <c r="I507" s="299"/>
      <c r="J507" s="299"/>
      <c r="K507" s="299"/>
      <c r="L507" s="299"/>
      <c r="M507" s="29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299"/>
      <c r="AA507" s="299"/>
      <c r="AB507" s="299"/>
      <c r="AC507" s="299"/>
      <c r="AD507" s="299"/>
      <c r="AE507" s="299"/>
      <c r="AF507" s="299"/>
      <c r="AG507" s="299"/>
    </row>
    <row r="508" spans="1:33" ht="25.2" customHeight="1">
      <c r="A508" s="305"/>
      <c r="B508" s="303"/>
      <c r="C508" s="303"/>
      <c r="D508" s="299"/>
      <c r="E508" s="299"/>
      <c r="F508" s="299"/>
      <c r="G508" s="299"/>
      <c r="H508" s="299"/>
      <c r="I508" s="299"/>
      <c r="J508" s="299"/>
      <c r="K508" s="299"/>
      <c r="L508" s="299"/>
      <c r="M508" s="299"/>
      <c r="N508" s="299"/>
      <c r="O508" s="299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299"/>
      <c r="AA508" s="299"/>
      <c r="AB508" s="299"/>
      <c r="AC508" s="299"/>
      <c r="AD508" s="299"/>
      <c r="AE508" s="299"/>
      <c r="AF508" s="299"/>
      <c r="AG508" s="299"/>
    </row>
    <row r="509" spans="1:33" ht="25.2" customHeight="1">
      <c r="A509" s="305"/>
      <c r="B509" s="303"/>
      <c r="C509" s="303"/>
      <c r="D509" s="299"/>
      <c r="E509" s="299"/>
      <c r="F509" s="299"/>
      <c r="G509" s="299"/>
      <c r="H509" s="299"/>
      <c r="I509" s="299"/>
      <c r="J509" s="299"/>
      <c r="K509" s="299"/>
      <c r="L509" s="299"/>
      <c r="M509" s="29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299"/>
      <c r="AA509" s="299"/>
      <c r="AB509" s="299"/>
      <c r="AC509" s="299"/>
      <c r="AD509" s="299"/>
      <c r="AE509" s="299"/>
      <c r="AF509" s="299"/>
      <c r="AG509" s="299"/>
    </row>
    <row r="510" spans="1:33" ht="25.2" customHeight="1">
      <c r="A510" s="305"/>
      <c r="B510" s="303"/>
      <c r="C510" s="303"/>
      <c r="D510" s="299"/>
      <c r="E510" s="299"/>
      <c r="F510" s="299"/>
      <c r="G510" s="299"/>
      <c r="H510" s="299"/>
      <c r="I510" s="299"/>
      <c r="J510" s="299"/>
      <c r="K510" s="299"/>
      <c r="L510" s="299"/>
      <c r="M510" s="29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299"/>
      <c r="AA510" s="299"/>
      <c r="AB510" s="299"/>
      <c r="AC510" s="299"/>
      <c r="AD510" s="299"/>
      <c r="AE510" s="299"/>
      <c r="AF510" s="299"/>
      <c r="AG510" s="299"/>
    </row>
    <row r="511" spans="1:33" ht="25.2" customHeight="1">
      <c r="A511" s="305"/>
      <c r="B511" s="303"/>
      <c r="C511" s="303"/>
      <c r="D511" s="299"/>
      <c r="E511" s="299"/>
      <c r="F511" s="299"/>
      <c r="G511" s="299"/>
      <c r="H511" s="299"/>
      <c r="I511" s="299"/>
      <c r="J511" s="299"/>
      <c r="K511" s="299"/>
      <c r="L511" s="299"/>
      <c r="M511" s="299"/>
      <c r="N511" s="299"/>
      <c r="O511" s="299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299"/>
      <c r="AA511" s="299"/>
      <c r="AB511" s="299"/>
      <c r="AC511" s="299"/>
      <c r="AD511" s="299"/>
      <c r="AE511" s="299"/>
      <c r="AF511" s="299"/>
      <c r="AG511" s="299"/>
    </row>
    <row r="512" spans="1:33" ht="25.2" customHeight="1">
      <c r="A512" s="305"/>
      <c r="B512" s="303"/>
      <c r="C512" s="303"/>
      <c r="D512" s="299"/>
      <c r="E512" s="299"/>
      <c r="F512" s="299"/>
      <c r="G512" s="299"/>
      <c r="H512" s="299"/>
      <c r="I512" s="299"/>
      <c r="J512" s="299"/>
      <c r="K512" s="299"/>
      <c r="L512" s="299"/>
      <c r="M512" s="299"/>
      <c r="N512" s="299"/>
      <c r="O512" s="299"/>
      <c r="P512" s="299"/>
      <c r="Q512" s="299"/>
      <c r="R512" s="299"/>
      <c r="S512" s="299"/>
      <c r="T512" s="299"/>
      <c r="U512" s="299"/>
      <c r="V512" s="299"/>
      <c r="W512" s="299"/>
      <c r="X512" s="299"/>
      <c r="Y512" s="299"/>
      <c r="Z512" s="299"/>
      <c r="AA512" s="299"/>
      <c r="AB512" s="299"/>
      <c r="AC512" s="299"/>
      <c r="AD512" s="299"/>
      <c r="AE512" s="299"/>
      <c r="AF512" s="299"/>
      <c r="AG512" s="299"/>
    </row>
    <row r="513" spans="1:33" ht="25.2" customHeight="1">
      <c r="A513" s="305"/>
      <c r="B513" s="303"/>
      <c r="C513" s="303"/>
      <c r="D513" s="299"/>
      <c r="E513" s="299"/>
      <c r="F513" s="299"/>
      <c r="G513" s="299"/>
      <c r="H513" s="299"/>
      <c r="I513" s="299"/>
      <c r="J513" s="299"/>
      <c r="K513" s="299"/>
      <c r="L513" s="299"/>
      <c r="M513" s="29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299"/>
      <c r="AA513" s="299"/>
      <c r="AB513" s="299"/>
      <c r="AC513" s="299"/>
      <c r="AD513" s="299"/>
      <c r="AE513" s="299"/>
      <c r="AF513" s="299"/>
      <c r="AG513" s="299"/>
    </row>
    <row r="514" spans="1:33" ht="25.2" customHeight="1">
      <c r="A514" s="305"/>
      <c r="B514" s="303"/>
      <c r="C514" s="303"/>
      <c r="D514" s="299"/>
      <c r="E514" s="299"/>
      <c r="F514" s="299"/>
      <c r="G514" s="299"/>
      <c r="H514" s="299"/>
      <c r="I514" s="299"/>
      <c r="J514" s="299"/>
      <c r="K514" s="299"/>
      <c r="L514" s="299"/>
      <c r="M514" s="29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299"/>
      <c r="AA514" s="299"/>
      <c r="AB514" s="299"/>
      <c r="AC514" s="299"/>
      <c r="AD514" s="299"/>
      <c r="AE514" s="299"/>
      <c r="AF514" s="299"/>
      <c r="AG514" s="299"/>
    </row>
    <row r="515" spans="1:33" ht="25.2" customHeight="1">
      <c r="A515" s="305"/>
      <c r="B515" s="303"/>
      <c r="C515" s="303"/>
      <c r="D515" s="299"/>
      <c r="E515" s="299"/>
      <c r="F515" s="299"/>
      <c r="G515" s="299"/>
      <c r="H515" s="299"/>
      <c r="I515" s="299"/>
      <c r="J515" s="299"/>
      <c r="K515" s="299"/>
      <c r="L515" s="299"/>
      <c r="M515" s="299"/>
      <c r="N515" s="299"/>
      <c r="O515" s="299"/>
      <c r="P515" s="299"/>
      <c r="Q515" s="299"/>
      <c r="R515" s="299"/>
      <c r="S515" s="299"/>
      <c r="T515" s="299"/>
      <c r="U515" s="299"/>
      <c r="V515" s="299"/>
      <c r="W515" s="299"/>
      <c r="X515" s="299"/>
      <c r="Y515" s="299"/>
      <c r="Z515" s="299"/>
      <c r="AA515" s="299"/>
      <c r="AB515" s="299"/>
      <c r="AC515" s="299"/>
      <c r="AD515" s="299"/>
      <c r="AE515" s="299"/>
      <c r="AF515" s="299"/>
      <c r="AG515" s="299"/>
    </row>
    <row r="516" spans="1:33" ht="25.2" customHeight="1">
      <c r="A516" s="305"/>
      <c r="B516" s="303"/>
      <c r="C516" s="303"/>
      <c r="D516" s="299"/>
      <c r="E516" s="299"/>
      <c r="F516" s="299"/>
      <c r="G516" s="299"/>
      <c r="H516" s="299"/>
      <c r="I516" s="299"/>
      <c r="J516" s="299"/>
      <c r="K516" s="299"/>
      <c r="L516" s="299"/>
      <c r="M516" s="299"/>
      <c r="N516" s="299"/>
      <c r="O516" s="299"/>
      <c r="P516" s="299"/>
      <c r="Q516" s="299"/>
      <c r="R516" s="299"/>
      <c r="S516" s="299"/>
      <c r="T516" s="299"/>
      <c r="U516" s="299"/>
      <c r="V516" s="299"/>
      <c r="W516" s="299"/>
      <c r="X516" s="299"/>
      <c r="Y516" s="299"/>
      <c r="Z516" s="299"/>
      <c r="AA516" s="299"/>
      <c r="AB516" s="299"/>
      <c r="AC516" s="299"/>
      <c r="AD516" s="299"/>
      <c r="AE516" s="299"/>
      <c r="AF516" s="299"/>
      <c r="AG516" s="299"/>
    </row>
    <row r="517" spans="1:33" ht="25.2" customHeight="1">
      <c r="A517" s="305"/>
      <c r="B517" s="303"/>
      <c r="C517" s="303"/>
      <c r="D517" s="299"/>
      <c r="E517" s="299"/>
      <c r="F517" s="299"/>
      <c r="G517" s="299"/>
      <c r="H517" s="299"/>
      <c r="I517" s="299"/>
      <c r="J517" s="299"/>
      <c r="K517" s="299"/>
      <c r="L517" s="299"/>
      <c r="M517" s="299"/>
      <c r="N517" s="299"/>
      <c r="O517" s="299"/>
      <c r="P517" s="299"/>
      <c r="Q517" s="299"/>
      <c r="R517" s="299"/>
      <c r="S517" s="299"/>
      <c r="T517" s="299"/>
      <c r="U517" s="299"/>
      <c r="V517" s="299"/>
      <c r="W517" s="299"/>
      <c r="X517" s="299"/>
      <c r="Y517" s="299"/>
      <c r="Z517" s="299"/>
      <c r="AA517" s="299"/>
      <c r="AB517" s="299"/>
      <c r="AC517" s="299"/>
      <c r="AD517" s="299"/>
      <c r="AE517" s="299"/>
      <c r="AF517" s="299"/>
      <c r="AG517" s="299"/>
    </row>
    <row r="518" spans="1:33" ht="25.2" customHeight="1">
      <c r="A518" s="305"/>
      <c r="B518" s="303"/>
      <c r="C518" s="303"/>
      <c r="D518" s="299"/>
      <c r="E518" s="299"/>
      <c r="F518" s="299"/>
      <c r="G518" s="299"/>
      <c r="H518" s="299"/>
      <c r="I518" s="299"/>
      <c r="J518" s="299"/>
      <c r="K518" s="299"/>
      <c r="L518" s="299"/>
      <c r="M518" s="299"/>
      <c r="N518" s="299"/>
      <c r="O518" s="299"/>
      <c r="P518" s="299"/>
      <c r="Q518" s="299"/>
      <c r="R518" s="299"/>
      <c r="S518" s="299"/>
      <c r="T518" s="299"/>
      <c r="U518" s="299"/>
      <c r="V518" s="299"/>
      <c r="W518" s="299"/>
      <c r="X518" s="299"/>
      <c r="Y518" s="299"/>
      <c r="Z518" s="299"/>
      <c r="AA518" s="299"/>
      <c r="AB518" s="299"/>
      <c r="AC518" s="299"/>
      <c r="AD518" s="299"/>
      <c r="AE518" s="299"/>
      <c r="AF518" s="299"/>
      <c r="AG518" s="299"/>
    </row>
    <row r="519" spans="1:33" ht="25.2" customHeight="1">
      <c r="A519" s="305"/>
      <c r="B519" s="303"/>
      <c r="C519" s="303"/>
      <c r="D519" s="299"/>
      <c r="E519" s="299"/>
      <c r="F519" s="299"/>
      <c r="G519" s="299"/>
      <c r="H519" s="299"/>
      <c r="I519" s="299"/>
      <c r="J519" s="299"/>
      <c r="K519" s="299"/>
      <c r="L519" s="299"/>
      <c r="M519" s="299"/>
      <c r="N519" s="299"/>
      <c r="O519" s="299"/>
      <c r="P519" s="299"/>
      <c r="Q519" s="299"/>
      <c r="R519" s="299"/>
      <c r="S519" s="299"/>
      <c r="T519" s="299"/>
      <c r="U519" s="299"/>
      <c r="V519" s="299"/>
      <c r="W519" s="299"/>
      <c r="X519" s="299"/>
      <c r="Y519" s="299"/>
      <c r="Z519" s="299"/>
      <c r="AA519" s="299"/>
      <c r="AB519" s="299"/>
      <c r="AC519" s="299"/>
      <c r="AD519" s="299"/>
      <c r="AE519" s="299"/>
      <c r="AF519" s="299"/>
      <c r="AG519" s="299"/>
    </row>
    <row r="520" spans="1:33" ht="25.2" customHeight="1">
      <c r="A520" s="305"/>
      <c r="B520" s="303"/>
      <c r="C520" s="303"/>
      <c r="D520" s="299"/>
      <c r="E520" s="299"/>
      <c r="F520" s="299"/>
      <c r="G520" s="299"/>
      <c r="H520" s="299"/>
      <c r="I520" s="299"/>
      <c r="J520" s="299"/>
      <c r="K520" s="299"/>
      <c r="L520" s="299"/>
      <c r="M520" s="29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299"/>
      <c r="AA520" s="299"/>
      <c r="AB520" s="299"/>
      <c r="AC520" s="299"/>
      <c r="AD520" s="299"/>
      <c r="AE520" s="299"/>
      <c r="AF520" s="299"/>
      <c r="AG520" s="299"/>
    </row>
    <row r="521" spans="1:33" ht="25.2" customHeight="1">
      <c r="A521" s="305"/>
      <c r="B521" s="303"/>
      <c r="C521" s="303"/>
      <c r="D521" s="299"/>
      <c r="E521" s="299"/>
      <c r="F521" s="299"/>
      <c r="G521" s="299"/>
      <c r="H521" s="299"/>
      <c r="I521" s="299"/>
      <c r="J521" s="299"/>
      <c r="K521" s="299"/>
      <c r="L521" s="299"/>
      <c r="M521" s="29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299"/>
      <c r="Z521" s="299"/>
      <c r="AA521" s="299"/>
      <c r="AB521" s="299"/>
      <c r="AC521" s="299"/>
      <c r="AD521" s="299"/>
      <c r="AE521" s="299"/>
      <c r="AF521" s="299"/>
      <c r="AG521" s="299"/>
    </row>
    <row r="522" spans="1:33" ht="25.2" customHeight="1">
      <c r="A522" s="305"/>
      <c r="B522" s="303"/>
      <c r="C522" s="303"/>
      <c r="D522" s="299"/>
      <c r="E522" s="299"/>
      <c r="F522" s="299"/>
      <c r="G522" s="299"/>
      <c r="H522" s="299"/>
      <c r="I522" s="299"/>
      <c r="J522" s="299"/>
      <c r="K522" s="299"/>
      <c r="L522" s="299"/>
      <c r="M522" s="29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299"/>
      <c r="AA522" s="299"/>
      <c r="AB522" s="299"/>
      <c r="AC522" s="299"/>
      <c r="AD522" s="299"/>
      <c r="AE522" s="299"/>
      <c r="AF522" s="299"/>
      <c r="AG522" s="299"/>
    </row>
    <row r="523" spans="1:33" ht="25.2" customHeight="1">
      <c r="A523" s="305"/>
      <c r="B523" s="303"/>
      <c r="C523" s="303"/>
      <c r="D523" s="299"/>
      <c r="E523" s="299"/>
      <c r="F523" s="299"/>
      <c r="G523" s="299"/>
      <c r="H523" s="299"/>
      <c r="I523" s="299"/>
      <c r="J523" s="299"/>
      <c r="K523" s="299"/>
      <c r="L523" s="299"/>
      <c r="M523" s="299"/>
      <c r="N523" s="299"/>
      <c r="O523" s="299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299"/>
      <c r="AA523" s="299"/>
      <c r="AB523" s="299"/>
      <c r="AC523" s="299"/>
      <c r="AD523" s="299"/>
      <c r="AE523" s="299"/>
      <c r="AF523" s="299"/>
      <c r="AG523" s="299"/>
    </row>
    <row r="524" spans="1:33" ht="25.2" customHeight="1">
      <c r="A524" s="305"/>
      <c r="B524" s="303"/>
      <c r="C524" s="303"/>
      <c r="D524" s="299"/>
      <c r="E524" s="299"/>
      <c r="F524" s="299"/>
      <c r="G524" s="299"/>
      <c r="H524" s="299"/>
      <c r="I524" s="299"/>
      <c r="J524" s="299"/>
      <c r="K524" s="299"/>
      <c r="L524" s="299"/>
      <c r="M524" s="299"/>
      <c r="N524" s="299"/>
      <c r="O524" s="299"/>
      <c r="P524" s="299"/>
      <c r="Q524" s="299"/>
      <c r="R524" s="299"/>
      <c r="S524" s="299"/>
      <c r="T524" s="299"/>
      <c r="U524" s="299"/>
      <c r="V524" s="299"/>
      <c r="W524" s="299"/>
      <c r="X524" s="299"/>
      <c r="Y524" s="299"/>
      <c r="Z524" s="299"/>
      <c r="AA524" s="299"/>
      <c r="AB524" s="299"/>
      <c r="AC524" s="299"/>
      <c r="AD524" s="299"/>
      <c r="AE524" s="299"/>
      <c r="AF524" s="299"/>
      <c r="AG524" s="299"/>
    </row>
    <row r="525" spans="1:33" ht="25.2" customHeight="1">
      <c r="A525" s="305"/>
      <c r="B525" s="303"/>
      <c r="C525" s="303"/>
      <c r="D525" s="299"/>
      <c r="E525" s="299"/>
      <c r="F525" s="299"/>
      <c r="G525" s="299"/>
      <c r="H525" s="299"/>
      <c r="I525" s="299"/>
      <c r="J525" s="299"/>
      <c r="K525" s="299"/>
      <c r="L525" s="299"/>
      <c r="M525" s="299"/>
      <c r="N525" s="299"/>
      <c r="O525" s="299"/>
      <c r="P525" s="299"/>
      <c r="Q525" s="299"/>
      <c r="R525" s="299"/>
      <c r="S525" s="299"/>
      <c r="T525" s="299"/>
      <c r="U525" s="299"/>
      <c r="V525" s="299"/>
      <c r="W525" s="299"/>
      <c r="X525" s="299"/>
      <c r="Y525" s="299"/>
      <c r="Z525" s="299"/>
      <c r="AA525" s="299"/>
      <c r="AB525" s="299"/>
      <c r="AC525" s="299"/>
      <c r="AD525" s="299"/>
      <c r="AE525" s="299"/>
      <c r="AF525" s="299"/>
      <c r="AG525" s="299"/>
    </row>
    <row r="526" spans="1:33" ht="25.2" customHeight="1">
      <c r="A526" s="305"/>
      <c r="B526" s="303"/>
      <c r="C526" s="303"/>
      <c r="D526" s="299"/>
      <c r="E526" s="299"/>
      <c r="F526" s="299"/>
      <c r="G526" s="299"/>
      <c r="H526" s="299"/>
      <c r="I526" s="299"/>
      <c r="J526" s="299"/>
      <c r="K526" s="299"/>
      <c r="L526" s="299"/>
      <c r="M526" s="299"/>
      <c r="N526" s="299"/>
      <c r="O526" s="29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299"/>
      <c r="AA526" s="299"/>
      <c r="AB526" s="299"/>
      <c r="AC526" s="299"/>
      <c r="AD526" s="299"/>
      <c r="AE526" s="299"/>
      <c r="AF526" s="299"/>
      <c r="AG526" s="299"/>
    </row>
    <row r="527" spans="1:33" ht="25.2" customHeight="1">
      <c r="A527" s="305"/>
      <c r="B527" s="303"/>
      <c r="C527" s="303"/>
      <c r="D527" s="299"/>
      <c r="E527" s="299"/>
      <c r="F527" s="299"/>
      <c r="G527" s="299"/>
      <c r="H527" s="299"/>
      <c r="I527" s="299"/>
      <c r="J527" s="299"/>
      <c r="K527" s="299"/>
      <c r="L527" s="299"/>
      <c r="M527" s="29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299"/>
      <c r="AA527" s="299"/>
      <c r="AB527" s="299"/>
      <c r="AC527" s="299"/>
      <c r="AD527" s="299"/>
      <c r="AE527" s="299"/>
      <c r="AF527" s="299"/>
      <c r="AG527" s="299"/>
    </row>
    <row r="528" spans="1:33" ht="25.2" customHeight="1">
      <c r="A528" s="305"/>
      <c r="B528" s="303"/>
      <c r="C528" s="303"/>
      <c r="D528" s="299"/>
      <c r="E528" s="299"/>
      <c r="F528" s="299"/>
      <c r="G528" s="299"/>
      <c r="H528" s="299"/>
      <c r="I528" s="299"/>
      <c r="J528" s="299"/>
      <c r="K528" s="299"/>
      <c r="L528" s="299"/>
      <c r="M528" s="299"/>
      <c r="N528" s="299"/>
      <c r="O528" s="299"/>
      <c r="P528" s="299"/>
      <c r="Q528" s="299"/>
      <c r="R528" s="299"/>
      <c r="S528" s="299"/>
      <c r="T528" s="299"/>
      <c r="U528" s="299"/>
      <c r="V528" s="299"/>
      <c r="W528" s="299"/>
      <c r="X528" s="299"/>
      <c r="Y528" s="299"/>
      <c r="Z528" s="299"/>
      <c r="AA528" s="299"/>
      <c r="AB528" s="299"/>
      <c r="AC528" s="299"/>
      <c r="AD528" s="299"/>
      <c r="AE528" s="299"/>
      <c r="AF528" s="299"/>
      <c r="AG528" s="299"/>
    </row>
    <row r="529" spans="1:33" ht="25.2" customHeight="1">
      <c r="A529" s="305"/>
      <c r="B529" s="303"/>
      <c r="C529" s="303"/>
      <c r="D529" s="299"/>
      <c r="E529" s="299"/>
      <c r="F529" s="299"/>
      <c r="G529" s="299"/>
      <c r="H529" s="299"/>
      <c r="I529" s="299"/>
      <c r="J529" s="299"/>
      <c r="K529" s="299"/>
      <c r="L529" s="299"/>
      <c r="M529" s="299"/>
      <c r="N529" s="299"/>
      <c r="O529" s="299"/>
      <c r="P529" s="299"/>
      <c r="Q529" s="299"/>
      <c r="R529" s="299"/>
      <c r="S529" s="299"/>
      <c r="T529" s="299"/>
      <c r="U529" s="299"/>
      <c r="V529" s="299"/>
      <c r="W529" s="299"/>
      <c r="X529" s="299"/>
      <c r="Y529" s="299"/>
      <c r="Z529" s="299"/>
      <c r="AA529" s="299"/>
      <c r="AB529" s="299"/>
      <c r="AC529" s="299"/>
      <c r="AD529" s="299"/>
      <c r="AE529" s="299"/>
      <c r="AF529" s="299"/>
      <c r="AG529" s="299"/>
    </row>
    <row r="530" spans="1:33" ht="25.2" customHeight="1">
      <c r="A530" s="305"/>
      <c r="B530" s="303"/>
      <c r="C530" s="303"/>
      <c r="D530" s="299"/>
      <c r="E530" s="299"/>
      <c r="F530" s="299"/>
      <c r="G530" s="299"/>
      <c r="H530" s="299"/>
      <c r="I530" s="299"/>
      <c r="J530" s="299"/>
      <c r="K530" s="299"/>
      <c r="L530" s="299"/>
      <c r="M530" s="299"/>
      <c r="N530" s="299"/>
      <c r="O530" s="299"/>
      <c r="P530" s="299"/>
      <c r="Q530" s="299"/>
      <c r="R530" s="299"/>
      <c r="S530" s="299"/>
      <c r="T530" s="299"/>
      <c r="U530" s="299"/>
      <c r="V530" s="299"/>
      <c r="W530" s="299"/>
      <c r="X530" s="299"/>
      <c r="Y530" s="299"/>
      <c r="Z530" s="299"/>
      <c r="AA530" s="299"/>
      <c r="AB530" s="299"/>
      <c r="AC530" s="299"/>
      <c r="AD530" s="299"/>
      <c r="AE530" s="299"/>
      <c r="AF530" s="299"/>
      <c r="AG530" s="299"/>
    </row>
    <row r="531" spans="1:33" ht="25.2" customHeight="1">
      <c r="A531" s="305"/>
      <c r="B531" s="303"/>
      <c r="C531" s="303"/>
      <c r="D531" s="299"/>
      <c r="E531" s="299"/>
      <c r="F531" s="299"/>
      <c r="G531" s="299"/>
      <c r="H531" s="299"/>
      <c r="I531" s="299"/>
      <c r="J531" s="299"/>
      <c r="K531" s="299"/>
      <c r="L531" s="299"/>
      <c r="M531" s="299"/>
      <c r="N531" s="299"/>
      <c r="O531" s="299"/>
      <c r="P531" s="299"/>
      <c r="Q531" s="299"/>
      <c r="R531" s="299"/>
      <c r="S531" s="299"/>
      <c r="T531" s="299"/>
      <c r="U531" s="299"/>
      <c r="V531" s="299"/>
      <c r="W531" s="299"/>
      <c r="X531" s="299"/>
      <c r="Y531" s="299"/>
      <c r="Z531" s="299"/>
      <c r="AA531" s="299"/>
      <c r="AB531" s="299"/>
      <c r="AC531" s="299"/>
      <c r="AD531" s="299"/>
      <c r="AE531" s="299"/>
      <c r="AF531" s="299"/>
      <c r="AG531" s="299"/>
    </row>
    <row r="532" spans="1:33" ht="25.2" customHeight="1">
      <c r="A532" s="305"/>
      <c r="B532" s="303"/>
      <c r="C532" s="303"/>
      <c r="D532" s="299"/>
      <c r="E532" s="299"/>
      <c r="F532" s="299"/>
      <c r="G532" s="299"/>
      <c r="H532" s="299"/>
      <c r="I532" s="299"/>
      <c r="J532" s="299"/>
      <c r="K532" s="299"/>
      <c r="L532" s="299"/>
      <c r="M532" s="299"/>
      <c r="N532" s="299"/>
      <c r="O532" s="299"/>
      <c r="P532" s="299"/>
      <c r="Q532" s="299"/>
      <c r="R532" s="299"/>
      <c r="S532" s="299"/>
      <c r="T532" s="299"/>
      <c r="U532" s="299"/>
      <c r="V532" s="299"/>
      <c r="W532" s="299"/>
      <c r="X532" s="299"/>
      <c r="Y532" s="299"/>
      <c r="Z532" s="299"/>
      <c r="AA532" s="299"/>
      <c r="AB532" s="299"/>
      <c r="AC532" s="299"/>
      <c r="AD532" s="299"/>
      <c r="AE532" s="299"/>
      <c r="AF532" s="299"/>
      <c r="AG532" s="299"/>
    </row>
    <row r="533" spans="1:33" ht="25.2" customHeight="1">
      <c r="A533" s="305"/>
      <c r="B533" s="303"/>
      <c r="C533" s="303"/>
      <c r="D533" s="299"/>
      <c r="E533" s="299"/>
      <c r="F533" s="299"/>
      <c r="G533" s="299"/>
      <c r="H533" s="299"/>
      <c r="I533" s="299"/>
      <c r="J533" s="299"/>
      <c r="K533" s="299"/>
      <c r="L533" s="299"/>
      <c r="M533" s="299"/>
      <c r="N533" s="299"/>
      <c r="O533" s="299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299"/>
      <c r="AA533" s="299"/>
      <c r="AB533" s="299"/>
      <c r="AC533" s="299"/>
      <c r="AD533" s="299"/>
      <c r="AE533" s="299"/>
      <c r="AF533" s="299"/>
      <c r="AG533" s="299"/>
    </row>
    <row r="534" spans="1:33" ht="25.2" customHeight="1">
      <c r="A534" s="305"/>
      <c r="B534" s="303"/>
      <c r="C534" s="303"/>
      <c r="D534" s="299"/>
      <c r="E534" s="299"/>
      <c r="F534" s="299"/>
      <c r="G534" s="299"/>
      <c r="H534" s="299"/>
      <c r="I534" s="299"/>
      <c r="J534" s="299"/>
      <c r="K534" s="299"/>
      <c r="L534" s="299"/>
      <c r="M534" s="299"/>
      <c r="N534" s="299"/>
      <c r="O534" s="299"/>
      <c r="P534" s="299"/>
      <c r="Q534" s="299"/>
      <c r="R534" s="299"/>
      <c r="S534" s="299"/>
      <c r="T534" s="299"/>
      <c r="U534" s="299"/>
      <c r="V534" s="299"/>
      <c r="W534" s="299"/>
      <c r="X534" s="299"/>
      <c r="Y534" s="299"/>
      <c r="Z534" s="299"/>
      <c r="AA534" s="299"/>
      <c r="AB534" s="299"/>
      <c r="AC534" s="299"/>
      <c r="AD534" s="299"/>
      <c r="AE534" s="299"/>
      <c r="AF534" s="299"/>
      <c r="AG534" s="299"/>
    </row>
    <row r="535" spans="1:33" ht="25.2" customHeight="1">
      <c r="A535" s="305"/>
      <c r="B535" s="303"/>
      <c r="C535" s="303"/>
      <c r="D535" s="299"/>
      <c r="E535" s="299"/>
      <c r="F535" s="299"/>
      <c r="G535" s="299"/>
      <c r="H535" s="299"/>
      <c r="I535" s="299"/>
      <c r="J535" s="299"/>
      <c r="K535" s="299"/>
      <c r="L535" s="299"/>
      <c r="M535" s="299"/>
      <c r="N535" s="299"/>
      <c r="O535" s="299"/>
      <c r="P535" s="299"/>
      <c r="Q535" s="299"/>
      <c r="R535" s="299"/>
      <c r="S535" s="299"/>
      <c r="T535" s="299"/>
      <c r="U535" s="299"/>
      <c r="V535" s="299"/>
      <c r="W535" s="299"/>
      <c r="X535" s="299"/>
      <c r="Y535" s="299"/>
      <c r="Z535" s="299"/>
      <c r="AA535" s="299"/>
      <c r="AB535" s="299"/>
      <c r="AC535" s="299"/>
      <c r="AD535" s="299"/>
      <c r="AE535" s="299"/>
      <c r="AF535" s="299"/>
      <c r="AG535" s="299"/>
    </row>
    <row r="536" spans="1:33" ht="25.2" customHeight="1">
      <c r="A536" s="305"/>
      <c r="B536" s="303"/>
      <c r="C536" s="303"/>
      <c r="D536" s="299"/>
      <c r="E536" s="299"/>
      <c r="F536" s="299"/>
      <c r="G536" s="299"/>
      <c r="H536" s="299"/>
      <c r="I536" s="299"/>
      <c r="J536" s="299"/>
      <c r="K536" s="299"/>
      <c r="L536" s="299"/>
      <c r="M536" s="299"/>
      <c r="N536" s="299"/>
      <c r="O536" s="299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299"/>
      <c r="AA536" s="299"/>
      <c r="AB536" s="299"/>
      <c r="AC536" s="299"/>
      <c r="AD536" s="299"/>
      <c r="AE536" s="299"/>
      <c r="AF536" s="299"/>
      <c r="AG536" s="299"/>
    </row>
    <row r="537" spans="1:33" ht="25.2" customHeight="1">
      <c r="A537" s="305"/>
      <c r="B537" s="303"/>
      <c r="C537" s="303"/>
      <c r="D537" s="299"/>
      <c r="E537" s="299"/>
      <c r="F537" s="299"/>
      <c r="G537" s="299"/>
      <c r="H537" s="299"/>
      <c r="I537" s="299"/>
      <c r="J537" s="299"/>
      <c r="K537" s="299"/>
      <c r="L537" s="299"/>
      <c r="M537" s="299"/>
      <c r="N537" s="299"/>
      <c r="O537" s="299"/>
      <c r="P537" s="299"/>
      <c r="Q537" s="299"/>
      <c r="R537" s="299"/>
      <c r="S537" s="299"/>
      <c r="T537" s="299"/>
      <c r="U537" s="299"/>
      <c r="V537" s="299"/>
      <c r="W537" s="299"/>
      <c r="X537" s="299"/>
      <c r="Y537" s="299"/>
      <c r="Z537" s="299"/>
      <c r="AA537" s="299"/>
      <c r="AB537" s="299"/>
      <c r="AC537" s="299"/>
      <c r="AD537" s="299"/>
      <c r="AE537" s="299"/>
      <c r="AF537" s="299"/>
      <c r="AG537" s="299"/>
    </row>
    <row r="538" spans="1:33" ht="25.2" customHeight="1">
      <c r="A538" s="305"/>
      <c r="B538" s="303"/>
      <c r="C538" s="303"/>
      <c r="D538" s="299"/>
      <c r="E538" s="299"/>
      <c r="F538" s="299"/>
      <c r="G538" s="299"/>
      <c r="H538" s="299"/>
      <c r="I538" s="299"/>
      <c r="J538" s="299"/>
      <c r="K538" s="299"/>
      <c r="L538" s="299"/>
      <c r="M538" s="299"/>
      <c r="N538" s="299"/>
      <c r="O538" s="299"/>
      <c r="P538" s="299"/>
      <c r="Q538" s="299"/>
      <c r="R538" s="299"/>
      <c r="S538" s="299"/>
      <c r="T538" s="299"/>
      <c r="U538" s="299"/>
      <c r="V538" s="299"/>
      <c r="W538" s="299"/>
      <c r="X538" s="299"/>
      <c r="Y538" s="299"/>
      <c r="Z538" s="299"/>
      <c r="AA538" s="299"/>
      <c r="AB538" s="299"/>
      <c r="AC538" s="299"/>
      <c r="AD538" s="299"/>
      <c r="AE538" s="299"/>
      <c r="AF538" s="299"/>
      <c r="AG538" s="299"/>
    </row>
    <row r="539" spans="1:33" ht="25.2" customHeight="1">
      <c r="A539" s="305"/>
      <c r="B539" s="303"/>
      <c r="C539" s="303"/>
      <c r="D539" s="299"/>
      <c r="E539" s="299"/>
      <c r="F539" s="299"/>
      <c r="G539" s="299"/>
      <c r="H539" s="299"/>
      <c r="I539" s="299"/>
      <c r="J539" s="299"/>
      <c r="K539" s="299"/>
      <c r="L539" s="299"/>
      <c r="M539" s="299"/>
      <c r="N539" s="299"/>
      <c r="O539" s="299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299"/>
      <c r="AA539" s="299"/>
      <c r="AB539" s="299"/>
      <c r="AC539" s="299"/>
      <c r="AD539" s="299"/>
      <c r="AE539" s="299"/>
      <c r="AF539" s="299"/>
      <c r="AG539" s="299"/>
    </row>
    <row r="540" spans="1:33" ht="25.2" customHeight="1">
      <c r="A540" s="305"/>
      <c r="B540" s="303"/>
      <c r="C540" s="303"/>
      <c r="D540" s="299"/>
      <c r="E540" s="299"/>
      <c r="F540" s="299"/>
      <c r="G540" s="299"/>
      <c r="H540" s="299"/>
      <c r="I540" s="299"/>
      <c r="J540" s="299"/>
      <c r="K540" s="299"/>
      <c r="L540" s="299"/>
      <c r="M540" s="29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299"/>
      <c r="AA540" s="299"/>
      <c r="AB540" s="299"/>
      <c r="AC540" s="299"/>
      <c r="AD540" s="299"/>
      <c r="AE540" s="299"/>
      <c r="AF540" s="299"/>
      <c r="AG540" s="299"/>
    </row>
    <row r="541" spans="1:33" ht="25.2" customHeight="1">
      <c r="A541" s="305"/>
      <c r="B541" s="303"/>
      <c r="C541" s="303"/>
      <c r="D541" s="299"/>
      <c r="E541" s="299"/>
      <c r="F541" s="299"/>
      <c r="G541" s="299"/>
      <c r="H541" s="299"/>
      <c r="I541" s="299"/>
      <c r="J541" s="299"/>
      <c r="K541" s="299"/>
      <c r="L541" s="299"/>
      <c r="M541" s="299"/>
      <c r="N541" s="299"/>
      <c r="O541" s="299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299"/>
      <c r="AA541" s="299"/>
      <c r="AB541" s="299"/>
      <c r="AC541" s="299"/>
      <c r="AD541" s="299"/>
      <c r="AE541" s="299"/>
      <c r="AF541" s="299"/>
      <c r="AG541" s="299"/>
    </row>
    <row r="542" spans="1:33" ht="25.2" customHeight="1">
      <c r="A542" s="305"/>
      <c r="B542" s="303"/>
      <c r="C542" s="303"/>
      <c r="D542" s="299"/>
      <c r="E542" s="299"/>
      <c r="F542" s="299"/>
      <c r="G542" s="299"/>
      <c r="H542" s="299"/>
      <c r="I542" s="299"/>
      <c r="J542" s="299"/>
      <c r="K542" s="299"/>
      <c r="L542" s="299"/>
      <c r="M542" s="299"/>
      <c r="N542" s="299"/>
      <c r="O542" s="299"/>
      <c r="P542" s="299"/>
      <c r="Q542" s="299"/>
      <c r="R542" s="299"/>
      <c r="S542" s="299"/>
      <c r="T542" s="299"/>
      <c r="U542" s="299"/>
      <c r="V542" s="299"/>
      <c r="W542" s="299"/>
      <c r="X542" s="299"/>
      <c r="Y542" s="299"/>
      <c r="Z542" s="299"/>
      <c r="AA542" s="299"/>
      <c r="AB542" s="299"/>
      <c r="AC542" s="299"/>
      <c r="AD542" s="299"/>
      <c r="AE542" s="299"/>
      <c r="AF542" s="299"/>
      <c r="AG542" s="299"/>
    </row>
    <row r="543" spans="1:33" ht="25.2" customHeight="1">
      <c r="A543" s="305"/>
      <c r="B543" s="303"/>
      <c r="C543" s="303"/>
      <c r="D543" s="299"/>
      <c r="E543" s="299"/>
      <c r="F543" s="299"/>
      <c r="G543" s="299"/>
      <c r="H543" s="299"/>
      <c r="I543" s="299"/>
      <c r="J543" s="299"/>
      <c r="K543" s="299"/>
      <c r="L543" s="299"/>
      <c r="M543" s="299"/>
      <c r="N543" s="299"/>
      <c r="O543" s="299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299"/>
      <c r="AA543" s="299"/>
      <c r="AB543" s="299"/>
      <c r="AC543" s="299"/>
      <c r="AD543" s="299"/>
      <c r="AE543" s="299"/>
      <c r="AF543" s="299"/>
      <c r="AG543" s="299"/>
    </row>
    <row r="544" spans="1:33" ht="25.2" customHeight="1">
      <c r="A544" s="305"/>
      <c r="B544" s="303"/>
      <c r="C544" s="303"/>
      <c r="D544" s="299"/>
      <c r="E544" s="299"/>
      <c r="F544" s="299"/>
      <c r="G544" s="299"/>
      <c r="H544" s="299"/>
      <c r="I544" s="299"/>
      <c r="J544" s="299"/>
      <c r="K544" s="299"/>
      <c r="L544" s="299"/>
      <c r="M544" s="299"/>
      <c r="N544" s="299"/>
      <c r="O544" s="299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299"/>
      <c r="AA544" s="299"/>
      <c r="AB544" s="299"/>
      <c r="AC544" s="299"/>
      <c r="AD544" s="299"/>
      <c r="AE544" s="299"/>
      <c r="AF544" s="299"/>
      <c r="AG544" s="299"/>
    </row>
    <row r="545" spans="1:33" ht="25.2" customHeight="1">
      <c r="A545" s="305"/>
      <c r="B545" s="303"/>
      <c r="C545" s="303"/>
      <c r="D545" s="299"/>
      <c r="E545" s="299"/>
      <c r="F545" s="299"/>
      <c r="G545" s="299"/>
      <c r="H545" s="299"/>
      <c r="I545" s="299"/>
      <c r="J545" s="299"/>
      <c r="K545" s="299"/>
      <c r="L545" s="299"/>
      <c r="M545" s="299"/>
      <c r="N545" s="299"/>
      <c r="O545" s="299"/>
      <c r="P545" s="299"/>
      <c r="Q545" s="299"/>
      <c r="R545" s="299"/>
      <c r="S545" s="299"/>
      <c r="T545" s="299"/>
      <c r="U545" s="299"/>
      <c r="V545" s="299"/>
      <c r="W545" s="299"/>
      <c r="X545" s="299"/>
      <c r="Y545" s="299"/>
      <c r="Z545" s="299"/>
      <c r="AA545" s="299"/>
      <c r="AB545" s="299"/>
      <c r="AC545" s="299"/>
      <c r="AD545" s="299"/>
      <c r="AE545" s="299"/>
      <c r="AF545" s="299"/>
      <c r="AG545" s="299"/>
    </row>
    <row r="546" spans="1:33" ht="25.2" customHeight="1">
      <c r="A546" s="305"/>
      <c r="B546" s="303"/>
      <c r="C546" s="303"/>
      <c r="D546" s="299"/>
      <c r="E546" s="299"/>
      <c r="F546" s="299"/>
      <c r="G546" s="299"/>
      <c r="H546" s="299"/>
      <c r="I546" s="299"/>
      <c r="J546" s="299"/>
      <c r="K546" s="299"/>
      <c r="L546" s="299"/>
      <c r="M546" s="299"/>
      <c r="N546" s="299"/>
      <c r="O546" s="299"/>
      <c r="P546" s="299"/>
      <c r="Q546" s="299"/>
      <c r="R546" s="299"/>
      <c r="S546" s="299"/>
      <c r="T546" s="299"/>
      <c r="U546" s="299"/>
      <c r="V546" s="299"/>
      <c r="W546" s="299"/>
      <c r="X546" s="299"/>
      <c r="Y546" s="299"/>
      <c r="Z546" s="299"/>
      <c r="AA546" s="299"/>
      <c r="AB546" s="299"/>
      <c r="AC546" s="299"/>
      <c r="AD546" s="299"/>
      <c r="AE546" s="299"/>
      <c r="AF546" s="299"/>
      <c r="AG546" s="299"/>
    </row>
    <row r="547" spans="1:33" ht="25.2" customHeight="1">
      <c r="A547" s="305"/>
      <c r="B547" s="303"/>
      <c r="C547" s="303"/>
      <c r="D547" s="299"/>
      <c r="E547" s="299"/>
      <c r="F547" s="299"/>
      <c r="G547" s="299"/>
      <c r="H547" s="299"/>
      <c r="I547" s="299"/>
      <c r="J547" s="299"/>
      <c r="K547" s="299"/>
      <c r="L547" s="299"/>
      <c r="M547" s="299"/>
      <c r="N547" s="299"/>
      <c r="O547" s="299"/>
      <c r="P547" s="299"/>
      <c r="Q547" s="299"/>
      <c r="R547" s="299"/>
      <c r="S547" s="299"/>
      <c r="T547" s="299"/>
      <c r="U547" s="299"/>
      <c r="V547" s="299"/>
      <c r="W547" s="299"/>
      <c r="X547" s="299"/>
      <c r="Y547" s="299"/>
      <c r="Z547" s="299"/>
      <c r="AA547" s="299"/>
      <c r="AB547" s="299"/>
      <c r="AC547" s="299"/>
      <c r="AD547" s="299"/>
      <c r="AE547" s="299"/>
      <c r="AF547" s="299"/>
      <c r="AG547" s="299"/>
    </row>
    <row r="548" spans="1:33" ht="25.2" customHeight="1">
      <c r="A548" s="305"/>
      <c r="B548" s="303"/>
      <c r="C548" s="303"/>
      <c r="D548" s="299"/>
      <c r="E548" s="299"/>
      <c r="F548" s="299"/>
      <c r="G548" s="299"/>
      <c r="H548" s="299"/>
      <c r="I548" s="299"/>
      <c r="J548" s="299"/>
      <c r="K548" s="299"/>
      <c r="L548" s="299"/>
      <c r="M548" s="299"/>
      <c r="N548" s="299"/>
      <c r="O548" s="299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299"/>
      <c r="AA548" s="299"/>
      <c r="AB548" s="299"/>
      <c r="AC548" s="299"/>
      <c r="AD548" s="299"/>
      <c r="AE548" s="299"/>
      <c r="AF548" s="299"/>
      <c r="AG548" s="299"/>
    </row>
    <row r="549" spans="1:33" ht="25.2" customHeight="1">
      <c r="A549" s="305"/>
      <c r="B549" s="303"/>
      <c r="C549" s="303"/>
      <c r="D549" s="299"/>
      <c r="E549" s="299"/>
      <c r="F549" s="299"/>
      <c r="G549" s="299"/>
      <c r="H549" s="299"/>
      <c r="I549" s="299"/>
      <c r="J549" s="299"/>
      <c r="K549" s="299"/>
      <c r="L549" s="299"/>
      <c r="M549" s="299"/>
      <c r="N549" s="299"/>
      <c r="O549" s="299"/>
      <c r="P549" s="299"/>
      <c r="Q549" s="299"/>
      <c r="R549" s="299"/>
      <c r="S549" s="299"/>
      <c r="T549" s="299"/>
      <c r="U549" s="299"/>
      <c r="V549" s="299"/>
      <c r="W549" s="299"/>
      <c r="X549" s="299"/>
      <c r="Y549" s="299"/>
      <c r="Z549" s="299"/>
      <c r="AA549" s="299"/>
      <c r="AB549" s="299"/>
      <c r="AC549" s="299"/>
      <c r="AD549" s="299"/>
      <c r="AE549" s="299"/>
      <c r="AF549" s="299"/>
      <c r="AG549" s="299"/>
    </row>
    <row r="550" spans="1:33" ht="25.2" customHeight="1">
      <c r="A550" s="305"/>
      <c r="B550" s="303"/>
      <c r="C550" s="303"/>
      <c r="D550" s="299"/>
      <c r="E550" s="299"/>
      <c r="F550" s="299"/>
      <c r="G550" s="299"/>
      <c r="H550" s="299"/>
      <c r="I550" s="299"/>
      <c r="J550" s="299"/>
      <c r="K550" s="299"/>
      <c r="L550" s="299"/>
      <c r="M550" s="299"/>
      <c r="N550" s="299"/>
      <c r="O550" s="299"/>
      <c r="P550" s="299"/>
      <c r="Q550" s="299"/>
      <c r="R550" s="299"/>
      <c r="S550" s="299"/>
      <c r="T550" s="299"/>
      <c r="U550" s="299"/>
      <c r="V550" s="299"/>
      <c r="W550" s="299"/>
      <c r="X550" s="299"/>
      <c r="Y550" s="299"/>
      <c r="Z550" s="299"/>
      <c r="AA550" s="299"/>
      <c r="AB550" s="299"/>
      <c r="AC550" s="299"/>
      <c r="AD550" s="299"/>
      <c r="AE550" s="299"/>
      <c r="AF550" s="299"/>
      <c r="AG550" s="299"/>
    </row>
    <row r="551" spans="1:33" ht="25.2" customHeight="1">
      <c r="A551" s="305"/>
      <c r="B551" s="303"/>
      <c r="C551" s="303"/>
      <c r="D551" s="299"/>
      <c r="E551" s="299"/>
      <c r="F551" s="299"/>
      <c r="G551" s="299"/>
      <c r="H551" s="299"/>
      <c r="I551" s="299"/>
      <c r="J551" s="299"/>
      <c r="K551" s="299"/>
      <c r="L551" s="299"/>
      <c r="M551" s="299"/>
      <c r="N551" s="299"/>
      <c r="O551" s="299"/>
      <c r="P551" s="299"/>
      <c r="Q551" s="299"/>
      <c r="R551" s="299"/>
      <c r="S551" s="299"/>
      <c r="T551" s="299"/>
      <c r="U551" s="299"/>
      <c r="V551" s="299"/>
      <c r="W551" s="299"/>
      <c r="X551" s="299"/>
      <c r="Y551" s="299"/>
      <c r="Z551" s="299"/>
      <c r="AA551" s="299"/>
      <c r="AB551" s="299"/>
      <c r="AC551" s="299"/>
      <c r="AD551" s="299"/>
      <c r="AE551" s="299"/>
      <c r="AF551" s="299"/>
      <c r="AG551" s="299"/>
    </row>
    <row r="552" spans="1:33" ht="25.2" customHeight="1">
      <c r="A552" s="305"/>
      <c r="B552" s="303"/>
      <c r="C552" s="303"/>
      <c r="D552" s="299"/>
      <c r="E552" s="299"/>
      <c r="F552" s="299"/>
      <c r="G552" s="299"/>
      <c r="H552" s="299"/>
      <c r="I552" s="299"/>
      <c r="J552" s="299"/>
      <c r="K552" s="299"/>
      <c r="L552" s="299"/>
      <c r="M552" s="299"/>
      <c r="N552" s="299"/>
      <c r="O552" s="299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299"/>
      <c r="AA552" s="299"/>
      <c r="AB552" s="299"/>
      <c r="AC552" s="299"/>
      <c r="AD552" s="299"/>
      <c r="AE552" s="299"/>
      <c r="AF552" s="299"/>
      <c r="AG552" s="299"/>
    </row>
    <row r="553" spans="1:33" ht="25.2" customHeight="1">
      <c r="A553" s="305"/>
      <c r="B553" s="303"/>
      <c r="C553" s="303"/>
      <c r="D553" s="299"/>
      <c r="E553" s="299"/>
      <c r="F553" s="299"/>
      <c r="G553" s="299"/>
      <c r="H553" s="299"/>
      <c r="I553" s="299"/>
      <c r="J553" s="299"/>
      <c r="K553" s="299"/>
      <c r="L553" s="299"/>
      <c r="M553" s="29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299"/>
      <c r="AA553" s="299"/>
      <c r="AB553" s="299"/>
      <c r="AC553" s="299"/>
      <c r="AD553" s="299"/>
      <c r="AE553" s="299"/>
      <c r="AF553" s="299"/>
      <c r="AG553" s="299"/>
    </row>
    <row r="554" spans="1:33" ht="25.2" customHeight="1">
      <c r="A554" s="305"/>
      <c r="B554" s="303"/>
      <c r="C554" s="303"/>
      <c r="D554" s="299"/>
      <c r="E554" s="299"/>
      <c r="F554" s="299"/>
      <c r="G554" s="299"/>
      <c r="H554" s="299"/>
      <c r="I554" s="299"/>
      <c r="J554" s="299"/>
      <c r="K554" s="299"/>
      <c r="L554" s="299"/>
      <c r="M554" s="299"/>
      <c r="N554" s="299"/>
      <c r="O554" s="299"/>
      <c r="P554" s="299"/>
      <c r="Q554" s="299"/>
      <c r="R554" s="299"/>
      <c r="S554" s="299"/>
      <c r="T554" s="299"/>
      <c r="U554" s="299"/>
      <c r="V554" s="299"/>
      <c r="W554" s="299"/>
      <c r="X554" s="299"/>
      <c r="Y554" s="299"/>
      <c r="Z554" s="299"/>
      <c r="AA554" s="299"/>
      <c r="AB554" s="299"/>
      <c r="AC554" s="299"/>
      <c r="AD554" s="299"/>
      <c r="AE554" s="299"/>
      <c r="AF554" s="299"/>
      <c r="AG554" s="299"/>
    </row>
    <row r="555" spans="1:33" ht="25.2" customHeight="1">
      <c r="A555" s="305"/>
      <c r="B555" s="303"/>
      <c r="C555" s="303"/>
      <c r="D555" s="299"/>
      <c r="E555" s="299"/>
      <c r="F555" s="299"/>
      <c r="G555" s="299"/>
      <c r="H555" s="299"/>
      <c r="I555" s="299"/>
      <c r="J555" s="299"/>
      <c r="K555" s="299"/>
      <c r="L555" s="299"/>
      <c r="M555" s="299"/>
      <c r="N555" s="299"/>
      <c r="O555" s="299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299"/>
      <c r="AA555" s="299"/>
      <c r="AB555" s="299"/>
      <c r="AC555" s="299"/>
      <c r="AD555" s="299"/>
      <c r="AE555" s="299"/>
      <c r="AF555" s="299"/>
      <c r="AG555" s="299"/>
    </row>
    <row r="556" spans="1:33" ht="25.2" customHeight="1">
      <c r="A556" s="305"/>
      <c r="B556" s="303"/>
      <c r="C556" s="303"/>
      <c r="D556" s="299"/>
      <c r="E556" s="299"/>
      <c r="F556" s="299"/>
      <c r="G556" s="299"/>
      <c r="H556" s="299"/>
      <c r="I556" s="299"/>
      <c r="J556" s="299"/>
      <c r="K556" s="299"/>
      <c r="L556" s="299"/>
      <c r="M556" s="299"/>
      <c r="N556" s="299"/>
      <c r="O556" s="299"/>
      <c r="P556" s="299"/>
      <c r="Q556" s="299"/>
      <c r="R556" s="299"/>
      <c r="S556" s="299"/>
      <c r="T556" s="299"/>
      <c r="U556" s="299"/>
      <c r="V556" s="299"/>
      <c r="W556" s="299"/>
      <c r="X556" s="299"/>
      <c r="Y556" s="299"/>
      <c r="Z556" s="299"/>
      <c r="AA556" s="299"/>
      <c r="AB556" s="299"/>
      <c r="AC556" s="299"/>
      <c r="AD556" s="299"/>
      <c r="AE556" s="299"/>
      <c r="AF556" s="299"/>
      <c r="AG556" s="299"/>
    </row>
    <row r="557" spans="1:33" ht="25.2" customHeight="1">
      <c r="A557" s="305"/>
      <c r="B557" s="303"/>
      <c r="C557" s="303"/>
      <c r="D557" s="299"/>
      <c r="E557" s="299"/>
      <c r="F557" s="299"/>
      <c r="G557" s="299"/>
      <c r="H557" s="299"/>
      <c r="I557" s="299"/>
      <c r="J557" s="299"/>
      <c r="K557" s="299"/>
      <c r="L557" s="299"/>
      <c r="M557" s="299"/>
      <c r="N557" s="299"/>
      <c r="O557" s="299"/>
      <c r="P557" s="299"/>
      <c r="Q557" s="299"/>
      <c r="R557" s="299"/>
      <c r="S557" s="299"/>
      <c r="T557" s="299"/>
      <c r="U557" s="299"/>
      <c r="V557" s="299"/>
      <c r="W557" s="299"/>
      <c r="X557" s="299"/>
      <c r="Y557" s="299"/>
      <c r="Z557" s="299"/>
      <c r="AA557" s="299"/>
      <c r="AB557" s="299"/>
      <c r="AC557" s="299"/>
      <c r="AD557" s="299"/>
      <c r="AE557" s="299"/>
      <c r="AF557" s="299"/>
      <c r="AG557" s="299"/>
    </row>
    <row r="558" spans="1:33" ht="25.2" customHeight="1">
      <c r="A558" s="305"/>
      <c r="B558" s="303"/>
      <c r="C558" s="303"/>
      <c r="D558" s="299"/>
      <c r="E558" s="299"/>
      <c r="F558" s="299"/>
      <c r="G558" s="299"/>
      <c r="H558" s="299"/>
      <c r="I558" s="299"/>
      <c r="J558" s="299"/>
      <c r="K558" s="299"/>
      <c r="L558" s="299"/>
      <c r="M558" s="299"/>
      <c r="N558" s="299"/>
      <c r="O558" s="299"/>
      <c r="P558" s="299"/>
      <c r="Q558" s="299"/>
      <c r="R558" s="299"/>
      <c r="S558" s="299"/>
      <c r="T558" s="299"/>
      <c r="U558" s="299"/>
      <c r="V558" s="299"/>
      <c r="W558" s="299"/>
      <c r="X558" s="299"/>
      <c r="Y558" s="299"/>
      <c r="Z558" s="299"/>
      <c r="AA558" s="299"/>
      <c r="AB558" s="299"/>
      <c r="AC558" s="299"/>
      <c r="AD558" s="299"/>
      <c r="AE558" s="299"/>
      <c r="AF558" s="299"/>
      <c r="AG558" s="299"/>
    </row>
    <row r="559" spans="1:33" ht="25.2" customHeight="1">
      <c r="A559" s="305"/>
      <c r="B559" s="303"/>
      <c r="C559" s="303"/>
      <c r="D559" s="299"/>
      <c r="E559" s="299"/>
      <c r="F559" s="299"/>
      <c r="G559" s="299"/>
      <c r="H559" s="299"/>
      <c r="I559" s="299"/>
      <c r="J559" s="299"/>
      <c r="K559" s="299"/>
      <c r="L559" s="299"/>
      <c r="M559" s="299"/>
      <c r="N559" s="299"/>
      <c r="O559" s="299"/>
      <c r="P559" s="299"/>
      <c r="Q559" s="299"/>
      <c r="R559" s="299"/>
      <c r="S559" s="299"/>
      <c r="T559" s="299"/>
      <c r="U559" s="299"/>
      <c r="V559" s="299"/>
      <c r="W559" s="299"/>
      <c r="X559" s="299"/>
      <c r="Y559" s="299"/>
      <c r="Z559" s="299"/>
      <c r="AA559" s="299"/>
      <c r="AB559" s="299"/>
      <c r="AC559" s="299"/>
      <c r="AD559" s="299"/>
      <c r="AE559" s="299"/>
      <c r="AF559" s="299"/>
      <c r="AG559" s="299"/>
    </row>
    <row r="560" spans="1:33" ht="25.2" customHeight="1">
      <c r="A560" s="305"/>
      <c r="B560" s="303"/>
      <c r="C560" s="303"/>
      <c r="D560" s="299"/>
      <c r="E560" s="299"/>
      <c r="F560" s="299"/>
      <c r="G560" s="299"/>
      <c r="H560" s="299"/>
      <c r="I560" s="299"/>
      <c r="J560" s="299"/>
      <c r="K560" s="299"/>
      <c r="L560" s="299"/>
      <c r="M560" s="299"/>
      <c r="N560" s="299"/>
      <c r="O560" s="299"/>
      <c r="P560" s="299"/>
      <c r="Q560" s="299"/>
      <c r="R560" s="299"/>
      <c r="S560" s="299"/>
      <c r="T560" s="299"/>
      <c r="U560" s="299"/>
      <c r="V560" s="299"/>
      <c r="W560" s="299"/>
      <c r="X560" s="299"/>
      <c r="Y560" s="299"/>
      <c r="Z560" s="299"/>
      <c r="AA560" s="299"/>
      <c r="AB560" s="299"/>
      <c r="AC560" s="299"/>
      <c r="AD560" s="299"/>
      <c r="AE560" s="299"/>
      <c r="AF560" s="299"/>
      <c r="AG560" s="299"/>
    </row>
    <row r="561" spans="1:33" ht="25.2" customHeight="1">
      <c r="A561" s="305"/>
      <c r="B561" s="303"/>
      <c r="C561" s="303"/>
      <c r="D561" s="299"/>
      <c r="E561" s="299"/>
      <c r="F561" s="299"/>
      <c r="G561" s="299"/>
      <c r="H561" s="299"/>
      <c r="I561" s="299"/>
      <c r="J561" s="299"/>
      <c r="K561" s="299"/>
      <c r="L561" s="299"/>
      <c r="M561" s="299"/>
      <c r="N561" s="299"/>
      <c r="O561" s="299"/>
      <c r="P561" s="299"/>
      <c r="Q561" s="299"/>
      <c r="R561" s="299"/>
      <c r="S561" s="299"/>
      <c r="T561" s="299"/>
      <c r="U561" s="299"/>
      <c r="V561" s="299"/>
      <c r="W561" s="299"/>
      <c r="X561" s="299"/>
      <c r="Y561" s="299"/>
      <c r="Z561" s="299"/>
      <c r="AA561" s="299"/>
      <c r="AB561" s="299"/>
      <c r="AC561" s="299"/>
      <c r="AD561" s="299"/>
      <c r="AE561" s="299"/>
      <c r="AF561" s="299"/>
      <c r="AG561" s="299"/>
    </row>
    <row r="562" spans="1:33" ht="25.2" customHeight="1">
      <c r="A562" s="305"/>
      <c r="B562" s="303"/>
      <c r="C562" s="303"/>
      <c r="D562" s="299"/>
      <c r="E562" s="299"/>
      <c r="F562" s="299"/>
      <c r="G562" s="299"/>
      <c r="H562" s="299"/>
      <c r="I562" s="299"/>
      <c r="J562" s="299"/>
      <c r="K562" s="299"/>
      <c r="L562" s="299"/>
      <c r="M562" s="299"/>
      <c r="N562" s="299"/>
      <c r="O562" s="299"/>
      <c r="P562" s="299"/>
      <c r="Q562" s="299"/>
      <c r="R562" s="299"/>
      <c r="S562" s="299"/>
      <c r="T562" s="299"/>
      <c r="U562" s="299"/>
      <c r="V562" s="299"/>
      <c r="W562" s="299"/>
      <c r="X562" s="299"/>
      <c r="Y562" s="299"/>
      <c r="Z562" s="299"/>
      <c r="AA562" s="299"/>
      <c r="AB562" s="299"/>
      <c r="AC562" s="299"/>
      <c r="AD562" s="299"/>
      <c r="AE562" s="299"/>
      <c r="AF562" s="299"/>
      <c r="AG562" s="299"/>
    </row>
    <row r="563" spans="1:33" ht="25.2" customHeight="1">
      <c r="A563" s="305"/>
      <c r="B563" s="303"/>
      <c r="C563" s="303"/>
      <c r="D563" s="299"/>
      <c r="E563" s="299"/>
      <c r="F563" s="299"/>
      <c r="G563" s="299"/>
      <c r="H563" s="299"/>
      <c r="I563" s="299"/>
      <c r="J563" s="299"/>
      <c r="K563" s="299"/>
      <c r="L563" s="299"/>
      <c r="M563" s="299"/>
      <c r="N563" s="299"/>
      <c r="O563" s="299"/>
      <c r="P563" s="299"/>
      <c r="Q563" s="299"/>
      <c r="R563" s="299"/>
      <c r="S563" s="299"/>
      <c r="T563" s="299"/>
      <c r="U563" s="299"/>
      <c r="V563" s="299"/>
      <c r="W563" s="299"/>
      <c r="X563" s="299"/>
      <c r="Y563" s="299"/>
      <c r="Z563" s="299"/>
      <c r="AA563" s="299"/>
      <c r="AB563" s="299"/>
      <c r="AC563" s="299"/>
      <c r="AD563" s="299"/>
      <c r="AE563" s="299"/>
      <c r="AF563" s="299"/>
      <c r="AG563" s="299"/>
    </row>
    <row r="564" spans="1:33" ht="25.2" customHeight="1">
      <c r="A564" s="305"/>
      <c r="B564" s="303"/>
      <c r="C564" s="303"/>
      <c r="D564" s="299"/>
      <c r="E564" s="299"/>
      <c r="F564" s="299"/>
      <c r="G564" s="299"/>
      <c r="H564" s="299"/>
      <c r="I564" s="299"/>
      <c r="J564" s="299"/>
      <c r="K564" s="299"/>
      <c r="L564" s="299"/>
      <c r="M564" s="299"/>
      <c r="N564" s="299"/>
      <c r="O564" s="299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299"/>
      <c r="AA564" s="299"/>
      <c r="AB564" s="299"/>
      <c r="AC564" s="299"/>
      <c r="AD564" s="299"/>
      <c r="AE564" s="299"/>
      <c r="AF564" s="299"/>
      <c r="AG564" s="299"/>
    </row>
    <row r="565" spans="1:33" ht="25.2" customHeight="1">
      <c r="A565" s="305"/>
      <c r="B565" s="303"/>
      <c r="C565" s="303"/>
      <c r="D565" s="299"/>
      <c r="E565" s="299"/>
      <c r="F565" s="299"/>
      <c r="G565" s="299"/>
      <c r="H565" s="299"/>
      <c r="I565" s="299"/>
      <c r="J565" s="299"/>
      <c r="K565" s="299"/>
      <c r="L565" s="299"/>
      <c r="M565" s="299"/>
      <c r="N565" s="299"/>
      <c r="O565" s="299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299"/>
      <c r="AA565" s="299"/>
      <c r="AB565" s="299"/>
      <c r="AC565" s="299"/>
      <c r="AD565" s="299"/>
      <c r="AE565" s="299"/>
      <c r="AF565" s="299"/>
      <c r="AG565" s="299"/>
    </row>
    <row r="566" spans="1:33" ht="25.2" customHeight="1">
      <c r="A566" s="305"/>
      <c r="B566" s="303"/>
      <c r="C566" s="303"/>
      <c r="D566" s="299"/>
      <c r="E566" s="299"/>
      <c r="F566" s="299"/>
      <c r="G566" s="299"/>
      <c r="H566" s="299"/>
      <c r="I566" s="299"/>
      <c r="J566" s="299"/>
      <c r="K566" s="299"/>
      <c r="L566" s="299"/>
      <c r="M566" s="29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299"/>
      <c r="AA566" s="299"/>
      <c r="AB566" s="299"/>
      <c r="AC566" s="299"/>
      <c r="AD566" s="299"/>
      <c r="AE566" s="299"/>
      <c r="AF566" s="299"/>
      <c r="AG566" s="299"/>
    </row>
    <row r="567" spans="1:33" ht="25.2" customHeight="1">
      <c r="A567" s="305"/>
      <c r="B567" s="303"/>
      <c r="C567" s="303"/>
      <c r="D567" s="299"/>
      <c r="E567" s="299"/>
      <c r="F567" s="299"/>
      <c r="G567" s="299"/>
      <c r="H567" s="299"/>
      <c r="I567" s="299"/>
      <c r="J567" s="299"/>
      <c r="K567" s="299"/>
      <c r="L567" s="299"/>
      <c r="M567" s="299"/>
      <c r="N567" s="299"/>
      <c r="O567" s="299"/>
      <c r="P567" s="299"/>
      <c r="Q567" s="299"/>
      <c r="R567" s="299"/>
      <c r="S567" s="299"/>
      <c r="T567" s="299"/>
      <c r="U567" s="299"/>
      <c r="V567" s="299"/>
      <c r="W567" s="299"/>
      <c r="X567" s="299"/>
      <c r="Y567" s="299"/>
      <c r="Z567" s="299"/>
      <c r="AA567" s="299"/>
      <c r="AB567" s="299"/>
      <c r="AC567" s="299"/>
      <c r="AD567" s="299"/>
      <c r="AE567" s="299"/>
      <c r="AF567" s="299"/>
      <c r="AG567" s="299"/>
    </row>
    <row r="568" spans="1:33" ht="25.2" customHeight="1">
      <c r="A568" s="305"/>
      <c r="B568" s="303"/>
      <c r="C568" s="303"/>
      <c r="D568" s="299"/>
      <c r="E568" s="299"/>
      <c r="F568" s="299"/>
      <c r="G568" s="299"/>
      <c r="H568" s="299"/>
      <c r="I568" s="299"/>
      <c r="J568" s="299"/>
      <c r="K568" s="299"/>
      <c r="L568" s="299"/>
      <c r="M568" s="299"/>
      <c r="N568" s="299"/>
      <c r="O568" s="299"/>
      <c r="P568" s="299"/>
      <c r="Q568" s="299"/>
      <c r="R568" s="299"/>
      <c r="S568" s="299"/>
      <c r="T568" s="299"/>
      <c r="U568" s="299"/>
      <c r="V568" s="299"/>
      <c r="W568" s="299"/>
      <c r="X568" s="299"/>
      <c r="Y568" s="299"/>
      <c r="Z568" s="299"/>
      <c r="AA568" s="299"/>
      <c r="AB568" s="299"/>
      <c r="AC568" s="299"/>
      <c r="AD568" s="299"/>
      <c r="AE568" s="299"/>
      <c r="AF568" s="299"/>
      <c r="AG568" s="299"/>
    </row>
    <row r="569" spans="1:33" ht="25.2" customHeight="1">
      <c r="A569" s="305"/>
      <c r="B569" s="303"/>
      <c r="C569" s="303"/>
      <c r="D569" s="299"/>
      <c r="E569" s="299"/>
      <c r="F569" s="299"/>
      <c r="G569" s="299"/>
      <c r="H569" s="299"/>
      <c r="I569" s="299"/>
      <c r="J569" s="299"/>
      <c r="K569" s="299"/>
      <c r="L569" s="299"/>
      <c r="M569" s="299"/>
      <c r="N569" s="299"/>
      <c r="O569" s="299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299"/>
      <c r="AA569" s="299"/>
      <c r="AB569" s="299"/>
      <c r="AC569" s="299"/>
      <c r="AD569" s="299"/>
      <c r="AE569" s="299"/>
      <c r="AF569" s="299"/>
      <c r="AG569" s="299"/>
    </row>
    <row r="570" spans="1:33" ht="25.2" customHeight="1">
      <c r="A570" s="305"/>
      <c r="B570" s="303"/>
      <c r="C570" s="303"/>
      <c r="D570" s="299"/>
      <c r="E570" s="299"/>
      <c r="F570" s="299"/>
      <c r="G570" s="299"/>
      <c r="H570" s="299"/>
      <c r="I570" s="299"/>
      <c r="J570" s="299"/>
      <c r="K570" s="299"/>
      <c r="L570" s="299"/>
      <c r="M570" s="299"/>
      <c r="N570" s="299"/>
      <c r="O570" s="299"/>
      <c r="P570" s="299"/>
      <c r="Q570" s="299"/>
      <c r="R570" s="299"/>
      <c r="S570" s="299"/>
      <c r="T570" s="299"/>
      <c r="U570" s="299"/>
      <c r="V570" s="299"/>
      <c r="W570" s="299"/>
      <c r="X570" s="299"/>
      <c r="Y570" s="299"/>
      <c r="Z570" s="299"/>
      <c r="AA570" s="299"/>
      <c r="AB570" s="299"/>
      <c r="AC570" s="299"/>
      <c r="AD570" s="299"/>
      <c r="AE570" s="299"/>
      <c r="AF570" s="299"/>
      <c r="AG570" s="299"/>
    </row>
    <row r="571" spans="1:33" ht="25.2" customHeight="1">
      <c r="A571" s="305"/>
      <c r="B571" s="303"/>
      <c r="C571" s="303"/>
      <c r="D571" s="299"/>
      <c r="E571" s="299"/>
      <c r="F571" s="299"/>
      <c r="G571" s="299"/>
      <c r="H571" s="299"/>
      <c r="I571" s="299"/>
      <c r="J571" s="299"/>
      <c r="K571" s="299"/>
      <c r="L571" s="299"/>
      <c r="M571" s="299"/>
      <c r="N571" s="299"/>
      <c r="O571" s="299"/>
      <c r="P571" s="299"/>
      <c r="Q571" s="299"/>
      <c r="R571" s="299"/>
      <c r="S571" s="299"/>
      <c r="T571" s="299"/>
      <c r="U571" s="299"/>
      <c r="V571" s="299"/>
      <c r="W571" s="299"/>
      <c r="X571" s="299"/>
      <c r="Y571" s="299"/>
      <c r="Z571" s="299"/>
      <c r="AA571" s="299"/>
      <c r="AB571" s="299"/>
      <c r="AC571" s="299"/>
      <c r="AD571" s="299"/>
      <c r="AE571" s="299"/>
      <c r="AF571" s="299"/>
      <c r="AG571" s="299"/>
    </row>
    <row r="572" spans="1:33" ht="25.2" customHeight="1">
      <c r="A572" s="305"/>
      <c r="B572" s="303"/>
      <c r="C572" s="303"/>
      <c r="D572" s="299"/>
      <c r="E572" s="299"/>
      <c r="F572" s="299"/>
      <c r="G572" s="299"/>
      <c r="H572" s="299"/>
      <c r="I572" s="299"/>
      <c r="J572" s="299"/>
      <c r="K572" s="299"/>
      <c r="L572" s="299"/>
      <c r="M572" s="299"/>
      <c r="N572" s="299"/>
      <c r="O572" s="299"/>
      <c r="P572" s="299"/>
      <c r="Q572" s="299"/>
      <c r="R572" s="299"/>
      <c r="S572" s="299"/>
      <c r="T572" s="299"/>
      <c r="U572" s="299"/>
      <c r="V572" s="299"/>
      <c r="W572" s="299"/>
      <c r="X572" s="299"/>
      <c r="Y572" s="299"/>
      <c r="Z572" s="299"/>
      <c r="AA572" s="299"/>
      <c r="AB572" s="299"/>
      <c r="AC572" s="299"/>
      <c r="AD572" s="299"/>
      <c r="AE572" s="299"/>
      <c r="AF572" s="299"/>
      <c r="AG572" s="299"/>
    </row>
    <row r="573" spans="1:33" ht="25.2" customHeight="1">
      <c r="A573" s="305"/>
      <c r="B573" s="303"/>
      <c r="C573" s="303"/>
      <c r="D573" s="299"/>
      <c r="E573" s="299"/>
      <c r="F573" s="299"/>
      <c r="G573" s="299"/>
      <c r="H573" s="299"/>
      <c r="I573" s="299"/>
      <c r="J573" s="299"/>
      <c r="K573" s="299"/>
      <c r="L573" s="299"/>
      <c r="M573" s="299"/>
      <c r="N573" s="299"/>
      <c r="O573" s="299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299"/>
      <c r="AA573" s="299"/>
      <c r="AB573" s="299"/>
      <c r="AC573" s="299"/>
      <c r="AD573" s="299"/>
      <c r="AE573" s="299"/>
      <c r="AF573" s="299"/>
      <c r="AG573" s="299"/>
    </row>
    <row r="574" spans="1:33" ht="25.2" customHeight="1">
      <c r="A574" s="305"/>
      <c r="B574" s="303"/>
      <c r="C574" s="303"/>
      <c r="D574" s="299"/>
      <c r="E574" s="299"/>
      <c r="F574" s="299"/>
      <c r="G574" s="299"/>
      <c r="H574" s="299"/>
      <c r="I574" s="299"/>
      <c r="J574" s="299"/>
      <c r="K574" s="299"/>
      <c r="L574" s="299"/>
      <c r="M574" s="299"/>
      <c r="N574" s="299"/>
      <c r="O574" s="29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299"/>
      <c r="AA574" s="299"/>
      <c r="AB574" s="299"/>
      <c r="AC574" s="299"/>
      <c r="AD574" s="299"/>
      <c r="AE574" s="299"/>
      <c r="AF574" s="299"/>
      <c r="AG574" s="299"/>
    </row>
    <row r="575" spans="1:33" ht="25.2" customHeight="1">
      <c r="A575" s="305"/>
      <c r="B575" s="303"/>
      <c r="C575" s="303"/>
      <c r="D575" s="299"/>
      <c r="E575" s="299"/>
      <c r="F575" s="299"/>
      <c r="G575" s="299"/>
      <c r="H575" s="299"/>
      <c r="I575" s="299"/>
      <c r="J575" s="299"/>
      <c r="K575" s="299"/>
      <c r="L575" s="299"/>
      <c r="M575" s="299"/>
      <c r="N575" s="299"/>
      <c r="O575" s="299"/>
      <c r="P575" s="299"/>
      <c r="Q575" s="299"/>
      <c r="R575" s="299"/>
      <c r="S575" s="299"/>
      <c r="T575" s="299"/>
      <c r="U575" s="299"/>
      <c r="V575" s="299"/>
      <c r="W575" s="299"/>
      <c r="X575" s="299"/>
      <c r="Y575" s="299"/>
      <c r="Z575" s="299"/>
      <c r="AA575" s="299"/>
      <c r="AB575" s="299"/>
      <c r="AC575" s="299"/>
      <c r="AD575" s="299"/>
      <c r="AE575" s="299"/>
      <c r="AF575" s="299"/>
      <c r="AG575" s="299"/>
    </row>
    <row r="576" spans="1:33" ht="25.2" customHeight="1">
      <c r="A576" s="305"/>
      <c r="B576" s="303"/>
      <c r="C576" s="303"/>
      <c r="D576" s="299"/>
      <c r="E576" s="299"/>
      <c r="F576" s="299"/>
      <c r="G576" s="299"/>
      <c r="H576" s="299"/>
      <c r="I576" s="299"/>
      <c r="J576" s="299"/>
      <c r="K576" s="299"/>
      <c r="L576" s="299"/>
      <c r="M576" s="299"/>
      <c r="N576" s="299"/>
      <c r="O576" s="299"/>
      <c r="P576" s="299"/>
      <c r="Q576" s="299"/>
      <c r="R576" s="299"/>
      <c r="S576" s="299"/>
      <c r="T576" s="299"/>
      <c r="U576" s="299"/>
      <c r="V576" s="299"/>
      <c r="W576" s="299"/>
      <c r="X576" s="299"/>
      <c r="Y576" s="299"/>
      <c r="Z576" s="299"/>
      <c r="AA576" s="299"/>
      <c r="AB576" s="299"/>
      <c r="AC576" s="299"/>
      <c r="AD576" s="299"/>
      <c r="AE576" s="299"/>
      <c r="AF576" s="299"/>
      <c r="AG576" s="299"/>
    </row>
    <row r="577" spans="1:33" ht="25.2" customHeight="1">
      <c r="A577" s="305"/>
      <c r="B577" s="303"/>
      <c r="C577" s="303"/>
      <c r="D577" s="299"/>
      <c r="E577" s="299"/>
      <c r="F577" s="299"/>
      <c r="G577" s="299"/>
      <c r="H577" s="299"/>
      <c r="I577" s="299"/>
      <c r="J577" s="299"/>
      <c r="K577" s="299"/>
      <c r="L577" s="299"/>
      <c r="M577" s="299"/>
      <c r="N577" s="299"/>
      <c r="O577" s="299"/>
      <c r="P577" s="299"/>
      <c r="Q577" s="299"/>
      <c r="R577" s="299"/>
      <c r="S577" s="299"/>
      <c r="T577" s="299"/>
      <c r="U577" s="299"/>
      <c r="V577" s="299"/>
      <c r="W577" s="299"/>
      <c r="X577" s="299"/>
      <c r="Y577" s="299"/>
      <c r="Z577" s="299"/>
      <c r="AA577" s="299"/>
      <c r="AB577" s="299"/>
      <c r="AC577" s="299"/>
      <c r="AD577" s="299"/>
      <c r="AE577" s="299"/>
      <c r="AF577" s="299"/>
      <c r="AG577" s="299"/>
    </row>
    <row r="578" spans="1:33" ht="25.2" customHeight="1">
      <c r="A578" s="305"/>
      <c r="B578" s="303"/>
      <c r="C578" s="303"/>
      <c r="D578" s="299"/>
      <c r="E578" s="299"/>
      <c r="F578" s="299"/>
      <c r="G578" s="299"/>
      <c r="H578" s="299"/>
      <c r="I578" s="299"/>
      <c r="J578" s="299"/>
      <c r="K578" s="299"/>
      <c r="L578" s="299"/>
      <c r="M578" s="299"/>
      <c r="N578" s="299"/>
      <c r="O578" s="299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299"/>
      <c r="AA578" s="299"/>
      <c r="AB578" s="299"/>
      <c r="AC578" s="299"/>
      <c r="AD578" s="299"/>
      <c r="AE578" s="299"/>
      <c r="AF578" s="299"/>
      <c r="AG578" s="299"/>
    </row>
    <row r="579" spans="1:33" ht="25.2" customHeight="1">
      <c r="A579" s="305"/>
      <c r="B579" s="303"/>
      <c r="C579" s="303"/>
      <c r="D579" s="299"/>
      <c r="E579" s="299"/>
      <c r="F579" s="299"/>
      <c r="G579" s="299"/>
      <c r="H579" s="299"/>
      <c r="I579" s="299"/>
      <c r="J579" s="299"/>
      <c r="K579" s="299"/>
      <c r="L579" s="299"/>
      <c r="M579" s="29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299"/>
      <c r="AA579" s="299"/>
      <c r="AB579" s="299"/>
      <c r="AC579" s="299"/>
      <c r="AD579" s="299"/>
      <c r="AE579" s="299"/>
      <c r="AF579" s="299"/>
      <c r="AG579" s="299"/>
    </row>
    <row r="580" spans="1:33" ht="25.2" customHeight="1">
      <c r="A580" s="305"/>
      <c r="B580" s="303"/>
      <c r="C580" s="303"/>
      <c r="D580" s="299"/>
      <c r="E580" s="299"/>
      <c r="F580" s="299"/>
      <c r="G580" s="299"/>
      <c r="H580" s="299"/>
      <c r="I580" s="299"/>
      <c r="J580" s="299"/>
      <c r="K580" s="299"/>
      <c r="L580" s="299"/>
      <c r="M580" s="299"/>
      <c r="N580" s="299"/>
      <c r="O580" s="299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299"/>
      <c r="AA580" s="299"/>
      <c r="AB580" s="299"/>
      <c r="AC580" s="299"/>
      <c r="AD580" s="299"/>
      <c r="AE580" s="299"/>
      <c r="AF580" s="299"/>
      <c r="AG580" s="299"/>
    </row>
    <row r="581" spans="1:33" ht="25.2" customHeight="1">
      <c r="A581" s="305"/>
      <c r="B581" s="303"/>
      <c r="C581" s="303"/>
      <c r="D581" s="299"/>
      <c r="E581" s="299"/>
      <c r="F581" s="299"/>
      <c r="G581" s="299"/>
      <c r="H581" s="299"/>
      <c r="I581" s="299"/>
      <c r="J581" s="299"/>
      <c r="K581" s="299"/>
      <c r="L581" s="299"/>
      <c r="M581" s="299"/>
      <c r="N581" s="299"/>
      <c r="O581" s="299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299"/>
      <c r="AA581" s="299"/>
      <c r="AB581" s="299"/>
      <c r="AC581" s="299"/>
      <c r="AD581" s="299"/>
      <c r="AE581" s="299"/>
      <c r="AF581" s="299"/>
      <c r="AG581" s="299"/>
    </row>
    <row r="582" spans="1:33" ht="25.2" customHeight="1">
      <c r="A582" s="305"/>
      <c r="B582" s="303"/>
      <c r="C582" s="303"/>
      <c r="D582" s="299"/>
      <c r="E582" s="299"/>
      <c r="F582" s="299"/>
      <c r="G582" s="299"/>
      <c r="H582" s="299"/>
      <c r="I582" s="299"/>
      <c r="J582" s="299"/>
      <c r="K582" s="299"/>
      <c r="L582" s="299"/>
      <c r="M582" s="299"/>
      <c r="N582" s="299"/>
      <c r="O582" s="299"/>
      <c r="P582" s="299"/>
      <c r="Q582" s="299"/>
      <c r="R582" s="299"/>
      <c r="S582" s="299"/>
      <c r="T582" s="299"/>
      <c r="U582" s="299"/>
      <c r="V582" s="299"/>
      <c r="W582" s="299"/>
      <c r="X582" s="299"/>
      <c r="Y582" s="299"/>
      <c r="Z582" s="299"/>
      <c r="AA582" s="299"/>
      <c r="AB582" s="299"/>
      <c r="AC582" s="299"/>
      <c r="AD582" s="299"/>
      <c r="AE582" s="299"/>
      <c r="AF582" s="299"/>
      <c r="AG582" s="299"/>
    </row>
    <row r="583" spans="1:33" ht="25.2" customHeight="1">
      <c r="A583" s="305"/>
      <c r="B583" s="303"/>
      <c r="C583" s="303"/>
      <c r="D583" s="299"/>
      <c r="E583" s="299"/>
      <c r="F583" s="299"/>
      <c r="G583" s="299"/>
      <c r="H583" s="299"/>
      <c r="I583" s="299"/>
      <c r="J583" s="299"/>
      <c r="K583" s="299"/>
      <c r="L583" s="299"/>
      <c r="M583" s="299"/>
      <c r="N583" s="299"/>
      <c r="O583" s="299"/>
      <c r="P583" s="299"/>
      <c r="Q583" s="299"/>
      <c r="R583" s="299"/>
      <c r="S583" s="299"/>
      <c r="T583" s="299"/>
      <c r="U583" s="299"/>
      <c r="V583" s="299"/>
      <c r="W583" s="299"/>
      <c r="X583" s="299"/>
      <c r="Y583" s="299"/>
      <c r="Z583" s="299"/>
      <c r="AA583" s="299"/>
      <c r="AB583" s="299"/>
      <c r="AC583" s="299"/>
      <c r="AD583" s="299"/>
      <c r="AE583" s="299"/>
      <c r="AF583" s="299"/>
      <c r="AG583" s="299"/>
    </row>
    <row r="584" spans="1:33" ht="25.2" customHeight="1">
      <c r="A584" s="305"/>
      <c r="B584" s="303"/>
      <c r="C584" s="303"/>
      <c r="D584" s="299"/>
      <c r="E584" s="299"/>
      <c r="F584" s="299"/>
      <c r="G584" s="299"/>
      <c r="H584" s="299"/>
      <c r="I584" s="299"/>
      <c r="J584" s="299"/>
      <c r="K584" s="299"/>
      <c r="L584" s="299"/>
      <c r="M584" s="299"/>
      <c r="N584" s="299"/>
      <c r="O584" s="299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299"/>
      <c r="AA584" s="299"/>
      <c r="AB584" s="299"/>
      <c r="AC584" s="299"/>
      <c r="AD584" s="299"/>
      <c r="AE584" s="299"/>
      <c r="AF584" s="299"/>
      <c r="AG584" s="299"/>
    </row>
    <row r="585" spans="1:33" ht="25.2" customHeight="1">
      <c r="A585" s="305"/>
      <c r="B585" s="303"/>
      <c r="C585" s="303"/>
      <c r="D585" s="299"/>
      <c r="E585" s="299"/>
      <c r="F585" s="299"/>
      <c r="G585" s="299"/>
      <c r="H585" s="299"/>
      <c r="I585" s="299"/>
      <c r="J585" s="299"/>
      <c r="K585" s="299"/>
      <c r="L585" s="299"/>
      <c r="M585" s="299"/>
      <c r="N585" s="299"/>
      <c r="O585" s="299"/>
      <c r="P585" s="299"/>
      <c r="Q585" s="299"/>
      <c r="R585" s="299"/>
      <c r="S585" s="299"/>
      <c r="T585" s="299"/>
      <c r="U585" s="299"/>
      <c r="V585" s="299"/>
      <c r="W585" s="299"/>
      <c r="X585" s="299"/>
      <c r="Y585" s="299"/>
      <c r="Z585" s="299"/>
      <c r="AA585" s="299"/>
      <c r="AB585" s="299"/>
      <c r="AC585" s="299"/>
      <c r="AD585" s="299"/>
      <c r="AE585" s="299"/>
      <c r="AF585" s="299"/>
      <c r="AG585" s="299"/>
    </row>
    <row r="586" spans="1:33" ht="25.2" customHeight="1">
      <c r="A586" s="305"/>
      <c r="B586" s="303"/>
      <c r="C586" s="303"/>
      <c r="D586" s="299"/>
      <c r="E586" s="299"/>
      <c r="F586" s="299"/>
      <c r="G586" s="299"/>
      <c r="H586" s="299"/>
      <c r="I586" s="299"/>
      <c r="J586" s="299"/>
      <c r="K586" s="299"/>
      <c r="L586" s="299"/>
      <c r="M586" s="299"/>
      <c r="N586" s="299"/>
      <c r="O586" s="299"/>
      <c r="P586" s="299"/>
      <c r="Q586" s="299"/>
      <c r="R586" s="299"/>
      <c r="S586" s="299"/>
      <c r="T586" s="299"/>
      <c r="U586" s="299"/>
      <c r="V586" s="299"/>
      <c r="W586" s="299"/>
      <c r="X586" s="299"/>
      <c r="Y586" s="299"/>
      <c r="Z586" s="299"/>
      <c r="AA586" s="299"/>
      <c r="AB586" s="299"/>
      <c r="AC586" s="299"/>
      <c r="AD586" s="299"/>
      <c r="AE586" s="299"/>
      <c r="AF586" s="299"/>
      <c r="AG586" s="299"/>
    </row>
    <row r="587" spans="1:33" ht="25.2" customHeight="1">
      <c r="A587" s="305"/>
      <c r="B587" s="303"/>
      <c r="C587" s="303"/>
      <c r="D587" s="299"/>
      <c r="E587" s="299"/>
      <c r="F587" s="299"/>
      <c r="G587" s="299"/>
      <c r="H587" s="299"/>
      <c r="I587" s="299"/>
      <c r="J587" s="299"/>
      <c r="K587" s="299"/>
      <c r="L587" s="299"/>
      <c r="M587" s="299"/>
      <c r="N587" s="299"/>
      <c r="O587" s="299"/>
      <c r="P587" s="299"/>
      <c r="Q587" s="299"/>
      <c r="R587" s="299"/>
      <c r="S587" s="299"/>
      <c r="T587" s="299"/>
      <c r="U587" s="299"/>
      <c r="V587" s="299"/>
      <c r="W587" s="299"/>
      <c r="X587" s="299"/>
      <c r="Y587" s="299"/>
      <c r="Z587" s="299"/>
      <c r="AA587" s="299"/>
      <c r="AB587" s="299"/>
      <c r="AC587" s="299"/>
      <c r="AD587" s="299"/>
      <c r="AE587" s="299"/>
      <c r="AF587" s="299"/>
      <c r="AG587" s="299"/>
    </row>
    <row r="588" spans="1:33" ht="25.2" customHeight="1">
      <c r="A588" s="305"/>
      <c r="B588" s="303"/>
      <c r="C588" s="303"/>
      <c r="D588" s="299"/>
      <c r="E588" s="299"/>
      <c r="F588" s="299"/>
      <c r="G588" s="299"/>
      <c r="H588" s="299"/>
      <c r="I588" s="299"/>
      <c r="J588" s="299"/>
      <c r="K588" s="299"/>
      <c r="L588" s="299"/>
      <c r="M588" s="299"/>
      <c r="N588" s="299"/>
      <c r="O588" s="299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299"/>
      <c r="AA588" s="299"/>
      <c r="AB588" s="299"/>
      <c r="AC588" s="299"/>
      <c r="AD588" s="299"/>
      <c r="AE588" s="299"/>
      <c r="AF588" s="299"/>
      <c r="AG588" s="299"/>
    </row>
    <row r="589" spans="1:33" ht="25.2" customHeight="1">
      <c r="A589" s="305"/>
      <c r="B589" s="303"/>
      <c r="C589" s="303"/>
      <c r="D589" s="299"/>
      <c r="E589" s="299"/>
      <c r="F589" s="299"/>
      <c r="G589" s="299"/>
      <c r="H589" s="299"/>
      <c r="I589" s="299"/>
      <c r="J589" s="299"/>
      <c r="K589" s="299"/>
      <c r="L589" s="299"/>
      <c r="M589" s="299"/>
      <c r="N589" s="299"/>
      <c r="O589" s="299"/>
      <c r="P589" s="299"/>
      <c r="Q589" s="299"/>
      <c r="R589" s="299"/>
      <c r="S589" s="299"/>
      <c r="T589" s="299"/>
      <c r="U589" s="299"/>
      <c r="V589" s="299"/>
      <c r="W589" s="299"/>
      <c r="X589" s="299"/>
      <c r="Y589" s="299"/>
      <c r="Z589" s="299"/>
      <c r="AA589" s="299"/>
      <c r="AB589" s="299"/>
      <c r="AC589" s="299"/>
      <c r="AD589" s="299"/>
      <c r="AE589" s="299"/>
      <c r="AF589" s="299"/>
      <c r="AG589" s="299"/>
    </row>
    <row r="590" spans="1:33" ht="25.2" customHeight="1">
      <c r="A590" s="305"/>
      <c r="B590" s="303"/>
      <c r="C590" s="303"/>
      <c r="D590" s="299"/>
      <c r="E590" s="299"/>
      <c r="F590" s="299"/>
      <c r="G590" s="299"/>
      <c r="H590" s="299"/>
      <c r="I590" s="299"/>
      <c r="J590" s="299"/>
      <c r="K590" s="299"/>
      <c r="L590" s="299"/>
      <c r="M590" s="299"/>
      <c r="N590" s="299"/>
      <c r="O590" s="299"/>
      <c r="P590" s="299"/>
      <c r="Q590" s="299"/>
      <c r="R590" s="299"/>
      <c r="S590" s="299"/>
      <c r="T590" s="299"/>
      <c r="U590" s="299"/>
      <c r="V590" s="299"/>
      <c r="W590" s="299"/>
      <c r="X590" s="299"/>
      <c r="Y590" s="299"/>
      <c r="Z590" s="299"/>
      <c r="AA590" s="299"/>
      <c r="AB590" s="299"/>
      <c r="AC590" s="299"/>
      <c r="AD590" s="299"/>
      <c r="AE590" s="299"/>
      <c r="AF590" s="299"/>
      <c r="AG590" s="299"/>
    </row>
    <row r="591" spans="1:33" ht="25.2" customHeight="1">
      <c r="A591" s="305"/>
      <c r="B591" s="303"/>
      <c r="C591" s="303"/>
      <c r="D591" s="299"/>
      <c r="E591" s="299"/>
      <c r="F591" s="299"/>
      <c r="G591" s="299"/>
      <c r="H591" s="299"/>
      <c r="I591" s="299"/>
      <c r="J591" s="299"/>
      <c r="K591" s="299"/>
      <c r="L591" s="299"/>
      <c r="M591" s="299"/>
      <c r="N591" s="299"/>
      <c r="O591" s="299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299"/>
      <c r="AA591" s="299"/>
      <c r="AB591" s="299"/>
      <c r="AC591" s="299"/>
      <c r="AD591" s="299"/>
      <c r="AE591" s="299"/>
      <c r="AF591" s="299"/>
      <c r="AG591" s="299"/>
    </row>
    <row r="592" spans="1:33" ht="25.2" customHeight="1">
      <c r="A592" s="305"/>
      <c r="B592" s="303"/>
      <c r="C592" s="303"/>
      <c r="D592" s="299"/>
      <c r="E592" s="299"/>
      <c r="F592" s="299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299"/>
      <c r="AA592" s="299"/>
      <c r="AB592" s="299"/>
      <c r="AC592" s="299"/>
      <c r="AD592" s="299"/>
      <c r="AE592" s="299"/>
      <c r="AF592" s="299"/>
      <c r="AG592" s="299"/>
    </row>
    <row r="593" spans="1:33" ht="25.2" customHeight="1">
      <c r="A593" s="305"/>
      <c r="B593" s="303"/>
      <c r="C593" s="303"/>
      <c r="D593" s="299"/>
      <c r="E593" s="299"/>
      <c r="F593" s="299"/>
      <c r="G593" s="299"/>
      <c r="H593" s="299"/>
      <c r="I593" s="299"/>
      <c r="J593" s="299"/>
      <c r="K593" s="299"/>
      <c r="L593" s="299"/>
      <c r="M593" s="299"/>
      <c r="N593" s="299"/>
      <c r="O593" s="299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299"/>
      <c r="AA593" s="299"/>
      <c r="AB593" s="299"/>
      <c r="AC593" s="299"/>
      <c r="AD593" s="299"/>
      <c r="AE593" s="299"/>
      <c r="AF593" s="299"/>
      <c r="AG593" s="299"/>
    </row>
    <row r="594" spans="1:33" ht="25.2" customHeight="1">
      <c r="A594" s="305"/>
      <c r="B594" s="303"/>
      <c r="C594" s="303"/>
      <c r="D594" s="299"/>
      <c r="E594" s="299"/>
      <c r="F594" s="299"/>
      <c r="G594" s="299"/>
      <c r="H594" s="299"/>
      <c r="I594" s="299"/>
      <c r="J594" s="299"/>
      <c r="K594" s="299"/>
      <c r="L594" s="299"/>
      <c r="M594" s="299"/>
      <c r="N594" s="299"/>
      <c r="O594" s="299"/>
      <c r="P594" s="299"/>
      <c r="Q594" s="299"/>
      <c r="R594" s="299"/>
      <c r="S594" s="299"/>
      <c r="T594" s="299"/>
      <c r="U594" s="299"/>
      <c r="V594" s="299"/>
      <c r="W594" s="299"/>
      <c r="X594" s="299"/>
      <c r="Y594" s="299"/>
      <c r="Z594" s="299"/>
      <c r="AA594" s="299"/>
      <c r="AB594" s="299"/>
      <c r="AC594" s="299"/>
      <c r="AD594" s="299"/>
      <c r="AE594" s="299"/>
      <c r="AF594" s="299"/>
      <c r="AG594" s="299"/>
    </row>
    <row r="595" spans="1:33" ht="25.2" customHeight="1">
      <c r="A595" s="305"/>
      <c r="B595" s="303"/>
      <c r="C595" s="303"/>
      <c r="D595" s="299"/>
      <c r="E595" s="299"/>
      <c r="F595" s="299"/>
      <c r="G595" s="299"/>
      <c r="H595" s="299"/>
      <c r="I595" s="299"/>
      <c r="J595" s="299"/>
      <c r="K595" s="299"/>
      <c r="L595" s="299"/>
      <c r="M595" s="299"/>
      <c r="N595" s="299"/>
      <c r="O595" s="299"/>
      <c r="P595" s="299"/>
      <c r="Q595" s="299"/>
      <c r="R595" s="299"/>
      <c r="S595" s="299"/>
      <c r="T595" s="299"/>
      <c r="U595" s="299"/>
      <c r="V595" s="299"/>
      <c r="W595" s="299"/>
      <c r="X595" s="299"/>
      <c r="Y595" s="299"/>
      <c r="Z595" s="299"/>
      <c r="AA595" s="299"/>
      <c r="AB595" s="299"/>
      <c r="AC595" s="299"/>
      <c r="AD595" s="299"/>
      <c r="AE595" s="299"/>
      <c r="AF595" s="299"/>
      <c r="AG595" s="299"/>
    </row>
    <row r="596" spans="1:33" ht="25.2" customHeight="1">
      <c r="A596" s="305"/>
      <c r="B596" s="303"/>
      <c r="C596" s="303"/>
      <c r="D596" s="299"/>
      <c r="E596" s="299"/>
      <c r="F596" s="299"/>
      <c r="G596" s="299"/>
      <c r="H596" s="299"/>
      <c r="I596" s="299"/>
      <c r="J596" s="299"/>
      <c r="K596" s="299"/>
      <c r="L596" s="299"/>
      <c r="M596" s="299"/>
      <c r="N596" s="299"/>
      <c r="O596" s="299"/>
      <c r="P596" s="299"/>
      <c r="Q596" s="299"/>
      <c r="R596" s="299"/>
      <c r="S596" s="299"/>
      <c r="T596" s="299"/>
      <c r="U596" s="299"/>
      <c r="V596" s="299"/>
      <c r="W596" s="299"/>
      <c r="X596" s="299"/>
      <c r="Y596" s="299"/>
      <c r="Z596" s="299"/>
      <c r="AA596" s="299"/>
      <c r="AB596" s="299"/>
      <c r="AC596" s="299"/>
      <c r="AD596" s="299"/>
      <c r="AE596" s="299"/>
      <c r="AF596" s="299"/>
      <c r="AG596" s="299"/>
    </row>
    <row r="597" spans="1:33" ht="25.2" customHeight="1">
      <c r="A597" s="305"/>
      <c r="B597" s="303"/>
      <c r="C597" s="303"/>
      <c r="D597" s="299"/>
      <c r="E597" s="299"/>
      <c r="F597" s="299"/>
      <c r="G597" s="299"/>
      <c r="H597" s="299"/>
      <c r="I597" s="299"/>
      <c r="J597" s="299"/>
      <c r="K597" s="299"/>
      <c r="L597" s="299"/>
      <c r="M597" s="299"/>
      <c r="N597" s="299"/>
      <c r="O597" s="299"/>
      <c r="P597" s="299"/>
      <c r="Q597" s="299"/>
      <c r="R597" s="299"/>
      <c r="S597" s="299"/>
      <c r="T597" s="299"/>
      <c r="U597" s="299"/>
      <c r="V597" s="299"/>
      <c r="W597" s="299"/>
      <c r="X597" s="299"/>
      <c r="Y597" s="299"/>
      <c r="Z597" s="299"/>
      <c r="AA597" s="299"/>
      <c r="AB597" s="299"/>
      <c r="AC597" s="299"/>
      <c r="AD597" s="299"/>
      <c r="AE597" s="299"/>
      <c r="AF597" s="299"/>
      <c r="AG597" s="299"/>
    </row>
    <row r="598" spans="1:33" ht="25.2" customHeight="1">
      <c r="A598" s="305"/>
      <c r="B598" s="303"/>
      <c r="C598" s="303"/>
      <c r="D598" s="299"/>
      <c r="E598" s="299"/>
      <c r="F598" s="299"/>
      <c r="G598" s="299"/>
      <c r="H598" s="299"/>
      <c r="I598" s="299"/>
      <c r="J598" s="299"/>
      <c r="K598" s="299"/>
      <c r="L598" s="299"/>
      <c r="M598" s="299"/>
      <c r="N598" s="299"/>
      <c r="O598" s="299"/>
      <c r="P598" s="299"/>
      <c r="Q598" s="299"/>
      <c r="R598" s="299"/>
      <c r="S598" s="299"/>
      <c r="T598" s="299"/>
      <c r="U598" s="299"/>
      <c r="V598" s="299"/>
      <c r="W598" s="299"/>
      <c r="X598" s="299"/>
      <c r="Y598" s="299"/>
      <c r="Z598" s="299"/>
      <c r="AA598" s="299"/>
      <c r="AB598" s="299"/>
      <c r="AC598" s="299"/>
      <c r="AD598" s="299"/>
      <c r="AE598" s="299"/>
      <c r="AF598" s="299"/>
      <c r="AG598" s="299"/>
    </row>
    <row r="599" spans="1:33" ht="25.2" customHeight="1">
      <c r="A599" s="305"/>
      <c r="B599" s="303"/>
      <c r="C599" s="303"/>
      <c r="D599" s="299"/>
      <c r="E599" s="299"/>
      <c r="F599" s="299"/>
      <c r="G599" s="299"/>
      <c r="H599" s="299"/>
      <c r="I599" s="299"/>
      <c r="J599" s="299"/>
      <c r="K599" s="299"/>
      <c r="L599" s="299"/>
      <c r="M599" s="299"/>
      <c r="N599" s="299"/>
      <c r="O599" s="299"/>
      <c r="P599" s="299"/>
      <c r="Q599" s="299"/>
      <c r="R599" s="299"/>
      <c r="S599" s="299"/>
      <c r="T599" s="299"/>
      <c r="U599" s="299"/>
      <c r="V599" s="299"/>
      <c r="W599" s="299"/>
      <c r="X599" s="299"/>
      <c r="Y599" s="299"/>
      <c r="Z599" s="299"/>
      <c r="AA599" s="299"/>
      <c r="AB599" s="299"/>
      <c r="AC599" s="299"/>
      <c r="AD599" s="299"/>
      <c r="AE599" s="299"/>
      <c r="AF599" s="299"/>
      <c r="AG599" s="299"/>
    </row>
    <row r="600" spans="1:33" ht="25.2" customHeight="1">
      <c r="A600" s="305"/>
      <c r="B600" s="303"/>
      <c r="C600" s="303"/>
      <c r="D600" s="299"/>
      <c r="E600" s="299"/>
      <c r="F600" s="299"/>
      <c r="G600" s="299"/>
      <c r="H600" s="299"/>
      <c r="I600" s="299"/>
      <c r="J600" s="299"/>
      <c r="K600" s="299"/>
      <c r="L600" s="299"/>
      <c r="M600" s="299"/>
      <c r="N600" s="299"/>
      <c r="O600" s="299"/>
      <c r="P600" s="299"/>
      <c r="Q600" s="299"/>
      <c r="R600" s="299"/>
      <c r="S600" s="299"/>
      <c r="T600" s="299"/>
      <c r="U600" s="299"/>
      <c r="V600" s="299"/>
      <c r="W600" s="299"/>
      <c r="X600" s="299"/>
      <c r="Y600" s="299"/>
      <c r="Z600" s="299"/>
      <c r="AA600" s="299"/>
      <c r="AB600" s="299"/>
      <c r="AC600" s="299"/>
      <c r="AD600" s="299"/>
      <c r="AE600" s="299"/>
      <c r="AF600" s="299"/>
      <c r="AG600" s="299"/>
    </row>
    <row r="601" spans="1:33" ht="25.2" customHeight="1">
      <c r="A601" s="305"/>
      <c r="B601" s="303"/>
      <c r="C601" s="303"/>
      <c r="D601" s="299"/>
      <c r="E601" s="299"/>
      <c r="F601" s="299"/>
      <c r="G601" s="299"/>
      <c r="H601" s="299"/>
      <c r="I601" s="299"/>
      <c r="J601" s="299"/>
      <c r="K601" s="299"/>
      <c r="L601" s="299"/>
      <c r="M601" s="299"/>
      <c r="N601" s="299"/>
      <c r="O601" s="299"/>
      <c r="P601" s="299"/>
      <c r="Q601" s="299"/>
      <c r="R601" s="299"/>
      <c r="S601" s="299"/>
      <c r="T601" s="299"/>
      <c r="U601" s="299"/>
      <c r="V601" s="299"/>
      <c r="W601" s="299"/>
      <c r="X601" s="299"/>
      <c r="Y601" s="299"/>
      <c r="Z601" s="299"/>
      <c r="AA601" s="299"/>
      <c r="AB601" s="299"/>
      <c r="AC601" s="299"/>
      <c r="AD601" s="299"/>
      <c r="AE601" s="299"/>
      <c r="AF601" s="299"/>
      <c r="AG601" s="299"/>
    </row>
    <row r="602" spans="1:33" ht="25.2" customHeight="1">
      <c r="A602" s="305"/>
      <c r="B602" s="303"/>
      <c r="C602" s="303"/>
      <c r="D602" s="299"/>
      <c r="E602" s="299"/>
      <c r="F602" s="299"/>
      <c r="G602" s="299"/>
      <c r="H602" s="299"/>
      <c r="I602" s="299"/>
      <c r="J602" s="299"/>
      <c r="K602" s="299"/>
      <c r="L602" s="299"/>
      <c r="M602" s="299"/>
      <c r="N602" s="299"/>
      <c r="O602" s="299"/>
      <c r="P602" s="299"/>
      <c r="Q602" s="299"/>
      <c r="R602" s="299"/>
      <c r="S602" s="299"/>
      <c r="T602" s="299"/>
      <c r="U602" s="299"/>
      <c r="V602" s="299"/>
      <c r="W602" s="299"/>
      <c r="X602" s="299"/>
      <c r="Y602" s="299"/>
      <c r="Z602" s="299"/>
      <c r="AA602" s="299"/>
      <c r="AB602" s="299"/>
      <c r="AC602" s="299"/>
      <c r="AD602" s="299"/>
      <c r="AE602" s="299"/>
      <c r="AF602" s="299"/>
      <c r="AG602" s="299"/>
    </row>
    <row r="603" spans="1:33" ht="25.2" customHeight="1">
      <c r="A603" s="305"/>
      <c r="B603" s="303"/>
      <c r="C603" s="303"/>
      <c r="D603" s="299"/>
      <c r="E603" s="299"/>
      <c r="F603" s="299"/>
      <c r="G603" s="299"/>
      <c r="H603" s="299"/>
      <c r="I603" s="299"/>
      <c r="J603" s="299"/>
      <c r="K603" s="299"/>
      <c r="L603" s="299"/>
      <c r="M603" s="299"/>
      <c r="N603" s="299"/>
      <c r="O603" s="299"/>
      <c r="P603" s="299"/>
      <c r="Q603" s="299"/>
      <c r="R603" s="299"/>
      <c r="S603" s="299"/>
      <c r="T603" s="299"/>
      <c r="U603" s="299"/>
      <c r="V603" s="299"/>
      <c r="W603" s="299"/>
      <c r="X603" s="299"/>
      <c r="Y603" s="299"/>
      <c r="Z603" s="299"/>
      <c r="AA603" s="299"/>
      <c r="AB603" s="299"/>
      <c r="AC603" s="299"/>
      <c r="AD603" s="299"/>
      <c r="AE603" s="299"/>
      <c r="AF603" s="299"/>
      <c r="AG603" s="299"/>
    </row>
    <row r="604" spans="1:33" ht="25.2" customHeight="1">
      <c r="A604" s="305"/>
      <c r="B604" s="303"/>
      <c r="C604" s="303"/>
      <c r="D604" s="299"/>
      <c r="E604" s="299"/>
      <c r="F604" s="299"/>
      <c r="G604" s="299"/>
      <c r="H604" s="299"/>
      <c r="I604" s="299"/>
      <c r="J604" s="299"/>
      <c r="K604" s="299"/>
      <c r="L604" s="299"/>
      <c r="M604" s="299"/>
      <c r="N604" s="299"/>
      <c r="O604" s="299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299"/>
      <c r="AA604" s="299"/>
      <c r="AB604" s="299"/>
      <c r="AC604" s="299"/>
      <c r="AD604" s="299"/>
      <c r="AE604" s="299"/>
      <c r="AF604" s="299"/>
      <c r="AG604" s="299"/>
    </row>
    <row r="605" spans="1:33" ht="25.2" customHeight="1">
      <c r="A605" s="305"/>
      <c r="B605" s="303"/>
      <c r="C605" s="303"/>
      <c r="D605" s="299"/>
      <c r="E605" s="299"/>
      <c r="F605" s="299"/>
      <c r="G605" s="299"/>
      <c r="H605" s="299"/>
      <c r="I605" s="299"/>
      <c r="J605" s="299"/>
      <c r="K605" s="299"/>
      <c r="L605" s="299"/>
      <c r="M605" s="29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299"/>
      <c r="AA605" s="299"/>
      <c r="AB605" s="299"/>
      <c r="AC605" s="299"/>
      <c r="AD605" s="299"/>
      <c r="AE605" s="299"/>
      <c r="AF605" s="299"/>
      <c r="AG605" s="299"/>
    </row>
    <row r="606" spans="1:33" ht="25.2" customHeight="1">
      <c r="A606" s="305"/>
      <c r="B606" s="303"/>
      <c r="C606" s="303"/>
      <c r="D606" s="299"/>
      <c r="E606" s="299"/>
      <c r="F606" s="299"/>
      <c r="G606" s="299"/>
      <c r="H606" s="299"/>
      <c r="I606" s="299"/>
      <c r="J606" s="299"/>
      <c r="K606" s="299"/>
      <c r="L606" s="299"/>
      <c r="M606" s="299"/>
      <c r="N606" s="299"/>
      <c r="O606" s="299"/>
      <c r="P606" s="299"/>
      <c r="Q606" s="299"/>
      <c r="R606" s="299"/>
      <c r="S606" s="299"/>
      <c r="T606" s="299"/>
      <c r="U606" s="299"/>
      <c r="V606" s="299"/>
      <c r="W606" s="299"/>
      <c r="X606" s="299"/>
      <c r="Y606" s="299"/>
      <c r="Z606" s="299"/>
      <c r="AA606" s="299"/>
      <c r="AB606" s="299"/>
      <c r="AC606" s="299"/>
      <c r="AD606" s="299"/>
      <c r="AE606" s="299"/>
      <c r="AF606" s="299"/>
      <c r="AG606" s="299"/>
    </row>
    <row r="607" spans="1:33" ht="25.2" customHeight="1">
      <c r="A607" s="305"/>
      <c r="B607" s="303"/>
      <c r="C607" s="303"/>
      <c r="D607" s="299"/>
      <c r="E607" s="299"/>
      <c r="F607" s="299"/>
      <c r="G607" s="299"/>
      <c r="H607" s="299"/>
      <c r="I607" s="299"/>
      <c r="J607" s="299"/>
      <c r="K607" s="299"/>
      <c r="L607" s="299"/>
      <c r="M607" s="299"/>
      <c r="N607" s="299"/>
      <c r="O607" s="299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299"/>
      <c r="AA607" s="299"/>
      <c r="AB607" s="299"/>
      <c r="AC607" s="299"/>
      <c r="AD607" s="299"/>
      <c r="AE607" s="299"/>
      <c r="AF607" s="299"/>
      <c r="AG607" s="299"/>
    </row>
    <row r="608" spans="1:33" ht="25.2" customHeight="1">
      <c r="A608" s="305"/>
      <c r="B608" s="303"/>
      <c r="C608" s="303"/>
      <c r="D608" s="299"/>
      <c r="E608" s="299"/>
      <c r="F608" s="299"/>
      <c r="G608" s="299"/>
      <c r="H608" s="299"/>
      <c r="I608" s="299"/>
      <c r="J608" s="299"/>
      <c r="K608" s="299"/>
      <c r="L608" s="299"/>
      <c r="M608" s="299"/>
      <c r="N608" s="299"/>
      <c r="O608" s="299"/>
      <c r="P608" s="299"/>
      <c r="Q608" s="299"/>
      <c r="R608" s="299"/>
      <c r="S608" s="299"/>
      <c r="T608" s="299"/>
      <c r="U608" s="299"/>
      <c r="V608" s="299"/>
      <c r="W608" s="299"/>
      <c r="X608" s="299"/>
      <c r="Y608" s="299"/>
      <c r="Z608" s="299"/>
      <c r="AA608" s="299"/>
      <c r="AB608" s="299"/>
      <c r="AC608" s="299"/>
      <c r="AD608" s="299"/>
      <c r="AE608" s="299"/>
      <c r="AF608" s="299"/>
      <c r="AG608" s="299"/>
    </row>
    <row r="609" spans="1:33" ht="25.2" customHeight="1">
      <c r="A609" s="305"/>
      <c r="B609" s="303"/>
      <c r="C609" s="303"/>
      <c r="D609" s="299"/>
      <c r="E609" s="299"/>
      <c r="F609" s="299"/>
      <c r="G609" s="299"/>
      <c r="H609" s="299"/>
      <c r="I609" s="299"/>
      <c r="J609" s="299"/>
      <c r="K609" s="299"/>
      <c r="L609" s="299"/>
      <c r="M609" s="299"/>
      <c r="N609" s="299"/>
      <c r="O609" s="299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299"/>
      <c r="AA609" s="299"/>
      <c r="AB609" s="299"/>
      <c r="AC609" s="299"/>
      <c r="AD609" s="299"/>
      <c r="AE609" s="299"/>
      <c r="AF609" s="299"/>
      <c r="AG609" s="299"/>
    </row>
    <row r="610" spans="1:33" ht="25.2" customHeight="1">
      <c r="A610" s="305"/>
      <c r="B610" s="303"/>
      <c r="C610" s="303"/>
      <c r="D610" s="299"/>
      <c r="E610" s="299"/>
      <c r="F610" s="299"/>
      <c r="G610" s="299"/>
      <c r="H610" s="299"/>
      <c r="I610" s="299"/>
      <c r="J610" s="299"/>
      <c r="K610" s="299"/>
      <c r="L610" s="299"/>
      <c r="M610" s="299"/>
      <c r="N610" s="299"/>
      <c r="O610" s="299"/>
      <c r="P610" s="299"/>
      <c r="Q610" s="299"/>
      <c r="R610" s="299"/>
      <c r="S610" s="299"/>
      <c r="T610" s="299"/>
      <c r="U610" s="299"/>
      <c r="V610" s="299"/>
      <c r="W610" s="299"/>
      <c r="X610" s="299"/>
      <c r="Y610" s="299"/>
      <c r="Z610" s="299"/>
      <c r="AA610" s="299"/>
      <c r="AB610" s="299"/>
      <c r="AC610" s="299"/>
      <c r="AD610" s="299"/>
      <c r="AE610" s="299"/>
      <c r="AF610" s="299"/>
      <c r="AG610" s="299"/>
    </row>
    <row r="611" spans="1:33" ht="25.2" customHeight="1">
      <c r="A611" s="305"/>
      <c r="B611" s="303"/>
      <c r="C611" s="303"/>
      <c r="D611" s="299"/>
      <c r="E611" s="299"/>
      <c r="F611" s="299"/>
      <c r="G611" s="299"/>
      <c r="H611" s="299"/>
      <c r="I611" s="299"/>
      <c r="J611" s="299"/>
      <c r="K611" s="299"/>
      <c r="L611" s="299"/>
      <c r="M611" s="299"/>
      <c r="N611" s="299"/>
      <c r="O611" s="299"/>
      <c r="P611" s="299"/>
      <c r="Q611" s="299"/>
      <c r="R611" s="299"/>
      <c r="S611" s="299"/>
      <c r="T611" s="299"/>
      <c r="U611" s="299"/>
      <c r="V611" s="299"/>
      <c r="W611" s="299"/>
      <c r="X611" s="299"/>
      <c r="Y611" s="299"/>
      <c r="Z611" s="299"/>
      <c r="AA611" s="299"/>
      <c r="AB611" s="299"/>
      <c r="AC611" s="299"/>
      <c r="AD611" s="299"/>
      <c r="AE611" s="299"/>
      <c r="AF611" s="299"/>
      <c r="AG611" s="299"/>
    </row>
    <row r="612" spans="1:33" ht="25.2" customHeight="1">
      <c r="A612" s="305"/>
      <c r="B612" s="303"/>
      <c r="C612" s="303"/>
      <c r="D612" s="299"/>
      <c r="E612" s="299"/>
      <c r="F612" s="299"/>
      <c r="G612" s="299"/>
      <c r="H612" s="299"/>
      <c r="I612" s="299"/>
      <c r="J612" s="299"/>
      <c r="K612" s="299"/>
      <c r="L612" s="299"/>
      <c r="M612" s="299"/>
      <c r="N612" s="299"/>
      <c r="O612" s="299"/>
      <c r="P612" s="299"/>
      <c r="Q612" s="299"/>
      <c r="R612" s="299"/>
      <c r="S612" s="299"/>
      <c r="T612" s="299"/>
      <c r="U612" s="299"/>
      <c r="V612" s="299"/>
      <c r="W612" s="299"/>
      <c r="X612" s="299"/>
      <c r="Y612" s="299"/>
      <c r="Z612" s="299"/>
      <c r="AA612" s="299"/>
      <c r="AB612" s="299"/>
      <c r="AC612" s="299"/>
      <c r="AD612" s="299"/>
      <c r="AE612" s="299"/>
      <c r="AF612" s="299"/>
      <c r="AG612" s="299"/>
    </row>
    <row r="613" spans="1:33" ht="25.2" customHeight="1">
      <c r="A613" s="305"/>
      <c r="B613" s="303"/>
      <c r="C613" s="303"/>
      <c r="D613" s="299"/>
      <c r="E613" s="299"/>
      <c r="F613" s="299"/>
      <c r="G613" s="299"/>
      <c r="H613" s="299"/>
      <c r="I613" s="299"/>
      <c r="J613" s="299"/>
      <c r="K613" s="299"/>
      <c r="L613" s="299"/>
      <c r="M613" s="299"/>
      <c r="N613" s="299"/>
      <c r="O613" s="299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299"/>
      <c r="AA613" s="299"/>
      <c r="AB613" s="299"/>
      <c r="AC613" s="299"/>
      <c r="AD613" s="299"/>
      <c r="AE613" s="299"/>
      <c r="AF613" s="299"/>
      <c r="AG613" s="299"/>
    </row>
    <row r="614" spans="1:33" ht="25.2" customHeight="1">
      <c r="A614" s="305"/>
      <c r="B614" s="303"/>
      <c r="C614" s="303"/>
      <c r="D614" s="299"/>
      <c r="E614" s="299"/>
      <c r="F614" s="299"/>
      <c r="G614" s="299"/>
      <c r="H614" s="299"/>
      <c r="I614" s="299"/>
      <c r="J614" s="299"/>
      <c r="K614" s="299"/>
      <c r="L614" s="299"/>
      <c r="M614" s="299"/>
      <c r="N614" s="299"/>
      <c r="O614" s="299"/>
      <c r="P614" s="299"/>
      <c r="Q614" s="299"/>
      <c r="R614" s="299"/>
      <c r="S614" s="299"/>
      <c r="T614" s="299"/>
      <c r="U614" s="299"/>
      <c r="V614" s="299"/>
      <c r="W614" s="299"/>
      <c r="X614" s="299"/>
      <c r="Y614" s="299"/>
      <c r="Z614" s="299"/>
      <c r="AA614" s="299"/>
      <c r="AB614" s="299"/>
      <c r="AC614" s="299"/>
      <c r="AD614" s="299"/>
      <c r="AE614" s="299"/>
      <c r="AF614" s="299"/>
      <c r="AG614" s="299"/>
    </row>
    <row r="615" spans="1:33" ht="25.2" customHeight="1">
      <c r="A615" s="305"/>
      <c r="B615" s="303"/>
      <c r="C615" s="303"/>
      <c r="D615" s="299"/>
      <c r="E615" s="299"/>
      <c r="F615" s="299"/>
      <c r="G615" s="299"/>
      <c r="H615" s="299"/>
      <c r="I615" s="299"/>
      <c r="J615" s="299"/>
      <c r="K615" s="299"/>
      <c r="L615" s="299"/>
      <c r="M615" s="299"/>
      <c r="N615" s="299"/>
      <c r="O615" s="299"/>
      <c r="P615" s="299"/>
      <c r="Q615" s="299"/>
      <c r="R615" s="299"/>
      <c r="S615" s="299"/>
      <c r="T615" s="299"/>
      <c r="U615" s="299"/>
      <c r="V615" s="299"/>
      <c r="W615" s="299"/>
      <c r="X615" s="299"/>
      <c r="Y615" s="299"/>
      <c r="Z615" s="299"/>
      <c r="AA615" s="299"/>
      <c r="AB615" s="299"/>
      <c r="AC615" s="299"/>
      <c r="AD615" s="299"/>
      <c r="AE615" s="299"/>
      <c r="AF615" s="299"/>
      <c r="AG615" s="299"/>
    </row>
    <row r="616" spans="1:33" ht="25.2" customHeight="1">
      <c r="A616" s="305"/>
      <c r="B616" s="303"/>
      <c r="C616" s="303"/>
      <c r="D616" s="299"/>
      <c r="E616" s="299"/>
      <c r="F616" s="299"/>
      <c r="G616" s="299"/>
      <c r="H616" s="299"/>
      <c r="I616" s="299"/>
      <c r="J616" s="299"/>
      <c r="K616" s="299"/>
      <c r="L616" s="299"/>
      <c r="M616" s="299"/>
      <c r="N616" s="299"/>
      <c r="O616" s="299"/>
      <c r="P616" s="299"/>
      <c r="Q616" s="299"/>
      <c r="R616" s="299"/>
      <c r="S616" s="299"/>
      <c r="T616" s="299"/>
      <c r="U616" s="299"/>
      <c r="V616" s="299"/>
      <c r="W616" s="299"/>
      <c r="X616" s="299"/>
      <c r="Y616" s="299"/>
      <c r="Z616" s="299"/>
      <c r="AA616" s="299"/>
      <c r="AB616" s="299"/>
      <c r="AC616" s="299"/>
      <c r="AD616" s="299"/>
      <c r="AE616" s="299"/>
      <c r="AF616" s="299"/>
      <c r="AG616" s="299"/>
    </row>
    <row r="617" spans="1:33" ht="25.2" customHeight="1">
      <c r="A617" s="305"/>
      <c r="B617" s="303"/>
      <c r="C617" s="303"/>
      <c r="D617" s="299"/>
      <c r="E617" s="299"/>
      <c r="F617" s="299"/>
      <c r="G617" s="299"/>
      <c r="H617" s="299"/>
      <c r="I617" s="299"/>
      <c r="J617" s="299"/>
      <c r="K617" s="299"/>
      <c r="L617" s="299"/>
      <c r="M617" s="299"/>
      <c r="N617" s="299"/>
      <c r="O617" s="299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299"/>
      <c r="AA617" s="299"/>
      <c r="AB617" s="299"/>
      <c r="AC617" s="299"/>
      <c r="AD617" s="299"/>
      <c r="AE617" s="299"/>
      <c r="AF617" s="299"/>
      <c r="AG617" s="299"/>
    </row>
    <row r="618" spans="1:33" ht="25.2" customHeight="1">
      <c r="A618" s="305"/>
      <c r="B618" s="303"/>
      <c r="C618" s="303"/>
      <c r="D618" s="299"/>
      <c r="E618" s="299"/>
      <c r="F618" s="299"/>
      <c r="G618" s="299"/>
      <c r="H618" s="299"/>
      <c r="I618" s="299"/>
      <c r="J618" s="299"/>
      <c r="K618" s="299"/>
      <c r="L618" s="299"/>
      <c r="M618" s="29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299"/>
      <c r="AA618" s="299"/>
      <c r="AB618" s="299"/>
      <c r="AC618" s="299"/>
      <c r="AD618" s="299"/>
      <c r="AE618" s="299"/>
      <c r="AF618" s="299"/>
      <c r="AG618" s="299"/>
    </row>
    <row r="619" spans="1:33" ht="25.2" customHeight="1">
      <c r="A619" s="305"/>
      <c r="B619" s="303"/>
      <c r="C619" s="303"/>
      <c r="D619" s="299"/>
      <c r="E619" s="299"/>
      <c r="F619" s="299"/>
      <c r="G619" s="299"/>
      <c r="H619" s="299"/>
      <c r="I619" s="299"/>
      <c r="J619" s="299"/>
      <c r="K619" s="299"/>
      <c r="L619" s="299"/>
      <c r="M619" s="299"/>
      <c r="N619" s="299"/>
      <c r="O619" s="299"/>
      <c r="P619" s="299"/>
      <c r="Q619" s="299"/>
      <c r="R619" s="299"/>
      <c r="S619" s="299"/>
      <c r="T619" s="299"/>
      <c r="U619" s="299"/>
      <c r="V619" s="299"/>
      <c r="W619" s="299"/>
      <c r="X619" s="299"/>
      <c r="Y619" s="299"/>
      <c r="Z619" s="299"/>
      <c r="AA619" s="299"/>
      <c r="AB619" s="299"/>
      <c r="AC619" s="299"/>
      <c r="AD619" s="299"/>
      <c r="AE619" s="299"/>
      <c r="AF619" s="299"/>
      <c r="AG619" s="299"/>
    </row>
    <row r="620" spans="1:33" ht="25.2" customHeight="1">
      <c r="A620" s="305"/>
      <c r="B620" s="303"/>
      <c r="C620" s="303"/>
      <c r="D620" s="299"/>
      <c r="E620" s="299"/>
      <c r="F620" s="299"/>
      <c r="G620" s="299"/>
      <c r="H620" s="299"/>
      <c r="I620" s="299"/>
      <c r="J620" s="299"/>
      <c r="K620" s="299"/>
      <c r="L620" s="299"/>
      <c r="M620" s="299"/>
      <c r="N620" s="299"/>
      <c r="O620" s="299"/>
      <c r="P620" s="299"/>
      <c r="Q620" s="299"/>
      <c r="R620" s="299"/>
      <c r="S620" s="299"/>
      <c r="T620" s="299"/>
      <c r="U620" s="299"/>
      <c r="V620" s="299"/>
      <c r="W620" s="299"/>
      <c r="X620" s="299"/>
      <c r="Y620" s="299"/>
      <c r="Z620" s="299"/>
      <c r="AA620" s="299"/>
      <c r="AB620" s="299"/>
      <c r="AC620" s="299"/>
      <c r="AD620" s="299"/>
      <c r="AE620" s="299"/>
      <c r="AF620" s="299"/>
      <c r="AG620" s="299"/>
    </row>
    <row r="621" spans="1:33" ht="25.2" customHeight="1">
      <c r="A621" s="305"/>
      <c r="B621" s="303"/>
      <c r="C621" s="303"/>
      <c r="D621" s="299"/>
      <c r="E621" s="299"/>
      <c r="F621" s="299"/>
      <c r="G621" s="299"/>
      <c r="H621" s="299"/>
      <c r="I621" s="299"/>
      <c r="J621" s="299"/>
      <c r="K621" s="299"/>
      <c r="L621" s="299"/>
      <c r="M621" s="299"/>
      <c r="N621" s="299"/>
      <c r="O621" s="299"/>
      <c r="P621" s="299"/>
      <c r="Q621" s="299"/>
      <c r="R621" s="299"/>
      <c r="S621" s="299"/>
      <c r="T621" s="299"/>
      <c r="U621" s="299"/>
      <c r="V621" s="299"/>
      <c r="W621" s="299"/>
      <c r="X621" s="299"/>
      <c r="Y621" s="299"/>
      <c r="Z621" s="299"/>
      <c r="AA621" s="299"/>
      <c r="AB621" s="299"/>
      <c r="AC621" s="299"/>
      <c r="AD621" s="299"/>
      <c r="AE621" s="299"/>
      <c r="AF621" s="299"/>
      <c r="AG621" s="299"/>
    </row>
    <row r="622" spans="1:33" ht="25.2" customHeight="1">
      <c r="A622" s="305"/>
      <c r="B622" s="303"/>
      <c r="C622" s="303"/>
      <c r="D622" s="299"/>
      <c r="E622" s="299"/>
      <c r="F622" s="299"/>
      <c r="G622" s="299"/>
      <c r="H622" s="299"/>
      <c r="I622" s="299"/>
      <c r="J622" s="299"/>
      <c r="K622" s="299"/>
      <c r="L622" s="299"/>
      <c r="M622" s="299"/>
      <c r="N622" s="299"/>
      <c r="O622" s="299"/>
      <c r="P622" s="299"/>
      <c r="Q622" s="299"/>
      <c r="R622" s="299"/>
      <c r="S622" s="299"/>
      <c r="T622" s="299"/>
      <c r="U622" s="299"/>
      <c r="V622" s="299"/>
      <c r="W622" s="299"/>
      <c r="X622" s="299"/>
      <c r="Y622" s="299"/>
      <c r="Z622" s="299"/>
      <c r="AA622" s="299"/>
      <c r="AB622" s="299"/>
      <c r="AC622" s="299"/>
      <c r="AD622" s="299"/>
      <c r="AE622" s="299"/>
      <c r="AF622" s="299"/>
      <c r="AG622" s="299"/>
    </row>
    <row r="623" spans="1:33" ht="25.2" customHeight="1">
      <c r="A623" s="305"/>
      <c r="B623" s="303"/>
      <c r="C623" s="303"/>
      <c r="D623" s="299"/>
      <c r="E623" s="299"/>
      <c r="F623" s="299"/>
      <c r="G623" s="299"/>
      <c r="H623" s="299"/>
      <c r="I623" s="299"/>
      <c r="J623" s="299"/>
      <c r="K623" s="299"/>
      <c r="L623" s="299"/>
      <c r="M623" s="299"/>
      <c r="N623" s="299"/>
      <c r="O623" s="299"/>
      <c r="P623" s="299"/>
      <c r="Q623" s="299"/>
      <c r="R623" s="299"/>
      <c r="S623" s="299"/>
      <c r="T623" s="299"/>
      <c r="U623" s="299"/>
      <c r="V623" s="299"/>
      <c r="W623" s="299"/>
      <c r="X623" s="299"/>
      <c r="Y623" s="299"/>
      <c r="Z623" s="299"/>
      <c r="AA623" s="299"/>
      <c r="AB623" s="299"/>
      <c r="AC623" s="299"/>
      <c r="AD623" s="299"/>
      <c r="AE623" s="299"/>
      <c r="AF623" s="299"/>
      <c r="AG623" s="299"/>
    </row>
    <row r="624" spans="1:33" ht="25.2" customHeight="1">
      <c r="A624" s="305"/>
      <c r="B624" s="303"/>
      <c r="C624" s="303"/>
      <c r="D624" s="299"/>
      <c r="E624" s="299"/>
      <c r="F624" s="299"/>
      <c r="G624" s="299"/>
      <c r="H624" s="299"/>
      <c r="I624" s="299"/>
      <c r="J624" s="299"/>
      <c r="K624" s="299"/>
      <c r="L624" s="299"/>
      <c r="M624" s="299"/>
      <c r="N624" s="299"/>
      <c r="O624" s="299"/>
      <c r="P624" s="299"/>
      <c r="Q624" s="299"/>
      <c r="R624" s="299"/>
      <c r="S624" s="299"/>
      <c r="T624" s="299"/>
      <c r="U624" s="299"/>
      <c r="V624" s="299"/>
      <c r="W624" s="299"/>
      <c r="X624" s="299"/>
      <c r="Y624" s="299"/>
      <c r="Z624" s="299"/>
      <c r="AA624" s="299"/>
      <c r="AB624" s="299"/>
      <c r="AC624" s="299"/>
      <c r="AD624" s="299"/>
      <c r="AE624" s="299"/>
      <c r="AF624" s="299"/>
      <c r="AG624" s="299"/>
    </row>
    <row r="625" spans="1:33" ht="25.2" customHeight="1">
      <c r="A625" s="305"/>
      <c r="B625" s="303"/>
      <c r="C625" s="303"/>
      <c r="D625" s="299"/>
      <c r="E625" s="299"/>
      <c r="F625" s="299"/>
      <c r="G625" s="299"/>
      <c r="H625" s="299"/>
      <c r="I625" s="299"/>
      <c r="J625" s="299"/>
      <c r="K625" s="299"/>
      <c r="L625" s="299"/>
      <c r="M625" s="299"/>
      <c r="N625" s="299"/>
      <c r="O625" s="299"/>
      <c r="P625" s="299"/>
      <c r="Q625" s="299"/>
      <c r="R625" s="299"/>
      <c r="S625" s="299"/>
      <c r="T625" s="299"/>
      <c r="U625" s="299"/>
      <c r="V625" s="299"/>
      <c r="W625" s="299"/>
      <c r="X625" s="299"/>
      <c r="Y625" s="299"/>
      <c r="Z625" s="299"/>
      <c r="AA625" s="299"/>
      <c r="AB625" s="299"/>
      <c r="AC625" s="299"/>
      <c r="AD625" s="299"/>
      <c r="AE625" s="299"/>
      <c r="AF625" s="299"/>
      <c r="AG625" s="299"/>
    </row>
    <row r="626" spans="1:33" ht="25.2" customHeight="1">
      <c r="A626" s="305"/>
      <c r="B626" s="303"/>
      <c r="C626" s="303"/>
      <c r="D626" s="299"/>
      <c r="E626" s="299"/>
      <c r="F626" s="299"/>
      <c r="G626" s="299"/>
      <c r="H626" s="299"/>
      <c r="I626" s="299"/>
      <c r="J626" s="299"/>
      <c r="K626" s="299"/>
      <c r="L626" s="299"/>
      <c r="M626" s="299"/>
      <c r="N626" s="299"/>
      <c r="O626" s="299"/>
      <c r="P626" s="299"/>
      <c r="Q626" s="299"/>
      <c r="R626" s="299"/>
      <c r="S626" s="299"/>
      <c r="T626" s="299"/>
      <c r="U626" s="299"/>
      <c r="V626" s="299"/>
      <c r="W626" s="299"/>
      <c r="X626" s="299"/>
      <c r="Y626" s="299"/>
      <c r="Z626" s="299"/>
      <c r="AA626" s="299"/>
      <c r="AB626" s="299"/>
      <c r="AC626" s="299"/>
      <c r="AD626" s="299"/>
      <c r="AE626" s="299"/>
      <c r="AF626" s="299"/>
      <c r="AG626" s="299"/>
    </row>
    <row r="627" spans="1:33" ht="25.2" customHeight="1">
      <c r="A627" s="305"/>
      <c r="B627" s="303"/>
      <c r="C627" s="303"/>
      <c r="D627" s="299"/>
      <c r="E627" s="299"/>
      <c r="F627" s="299"/>
      <c r="G627" s="299"/>
      <c r="H627" s="299"/>
      <c r="I627" s="299"/>
      <c r="J627" s="299"/>
      <c r="K627" s="299"/>
      <c r="L627" s="299"/>
      <c r="M627" s="299"/>
      <c r="N627" s="299"/>
      <c r="O627" s="299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299"/>
      <c r="AA627" s="299"/>
      <c r="AB627" s="299"/>
      <c r="AC627" s="299"/>
      <c r="AD627" s="299"/>
      <c r="AE627" s="299"/>
      <c r="AF627" s="299"/>
      <c r="AG627" s="299"/>
    </row>
    <row r="628" spans="1:33" ht="25.2" customHeight="1">
      <c r="A628" s="305"/>
      <c r="B628" s="303"/>
      <c r="C628" s="303"/>
      <c r="D628" s="299"/>
      <c r="E628" s="299"/>
      <c r="F628" s="299"/>
      <c r="G628" s="299"/>
      <c r="H628" s="299"/>
      <c r="I628" s="299"/>
      <c r="J628" s="299"/>
      <c r="K628" s="299"/>
      <c r="L628" s="299"/>
      <c r="M628" s="299"/>
      <c r="N628" s="299"/>
      <c r="O628" s="299"/>
      <c r="P628" s="299"/>
      <c r="Q628" s="299"/>
      <c r="R628" s="299"/>
      <c r="S628" s="299"/>
      <c r="T628" s="299"/>
      <c r="U628" s="299"/>
      <c r="V628" s="299"/>
      <c r="W628" s="299"/>
      <c r="X628" s="299"/>
      <c r="Y628" s="299"/>
      <c r="Z628" s="299"/>
      <c r="AA628" s="299"/>
      <c r="AB628" s="299"/>
      <c r="AC628" s="299"/>
      <c r="AD628" s="299"/>
      <c r="AE628" s="299"/>
      <c r="AF628" s="299"/>
      <c r="AG628" s="299"/>
    </row>
    <row r="629" spans="1:33" ht="25.2" customHeight="1">
      <c r="A629" s="305"/>
      <c r="B629" s="303"/>
      <c r="C629" s="303"/>
      <c r="D629" s="299"/>
      <c r="E629" s="299"/>
      <c r="F629" s="299"/>
      <c r="G629" s="299"/>
      <c r="H629" s="299"/>
      <c r="I629" s="299"/>
      <c r="J629" s="299"/>
      <c r="K629" s="299"/>
      <c r="L629" s="299"/>
      <c r="M629" s="299"/>
      <c r="N629" s="299"/>
      <c r="O629" s="299"/>
      <c r="P629" s="299"/>
      <c r="Q629" s="299"/>
      <c r="R629" s="299"/>
      <c r="S629" s="299"/>
      <c r="T629" s="299"/>
      <c r="U629" s="299"/>
      <c r="V629" s="299"/>
      <c r="W629" s="299"/>
      <c r="X629" s="299"/>
      <c r="Y629" s="299"/>
      <c r="Z629" s="299"/>
      <c r="AA629" s="299"/>
      <c r="AB629" s="299"/>
      <c r="AC629" s="299"/>
      <c r="AD629" s="299"/>
      <c r="AE629" s="299"/>
      <c r="AF629" s="299"/>
      <c r="AG629" s="299"/>
    </row>
    <row r="630" spans="1:33" ht="25.2" customHeight="1">
      <c r="A630" s="305"/>
      <c r="B630" s="303"/>
      <c r="C630" s="303"/>
      <c r="D630" s="299"/>
      <c r="E630" s="299"/>
      <c r="F630" s="299"/>
      <c r="G630" s="299"/>
      <c r="H630" s="299"/>
      <c r="I630" s="299"/>
      <c r="J630" s="299"/>
      <c r="K630" s="299"/>
      <c r="L630" s="299"/>
      <c r="M630" s="29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299"/>
      <c r="AA630" s="299"/>
      <c r="AB630" s="299"/>
      <c r="AC630" s="299"/>
      <c r="AD630" s="299"/>
      <c r="AE630" s="299"/>
      <c r="AF630" s="299"/>
      <c r="AG630" s="299"/>
    </row>
    <row r="631" spans="1:33" ht="25.2" customHeight="1">
      <c r="A631" s="305"/>
      <c r="B631" s="303"/>
      <c r="C631" s="303"/>
      <c r="D631" s="299"/>
      <c r="E631" s="299"/>
      <c r="F631" s="299"/>
      <c r="G631" s="299"/>
      <c r="H631" s="299"/>
      <c r="I631" s="299"/>
      <c r="J631" s="299"/>
      <c r="K631" s="299"/>
      <c r="L631" s="299"/>
      <c r="M631" s="29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299"/>
      <c r="AA631" s="299"/>
      <c r="AB631" s="299"/>
      <c r="AC631" s="299"/>
      <c r="AD631" s="299"/>
      <c r="AE631" s="299"/>
      <c r="AF631" s="299"/>
      <c r="AG631" s="299"/>
    </row>
    <row r="632" spans="1:33" ht="25.2" customHeight="1">
      <c r="A632" s="305"/>
      <c r="B632" s="303"/>
      <c r="C632" s="303"/>
      <c r="D632" s="299"/>
      <c r="E632" s="299"/>
      <c r="F632" s="299"/>
      <c r="G632" s="299"/>
      <c r="H632" s="299"/>
      <c r="I632" s="299"/>
      <c r="J632" s="299"/>
      <c r="K632" s="299"/>
      <c r="L632" s="299"/>
      <c r="M632" s="299"/>
      <c r="N632" s="299"/>
      <c r="O632" s="299"/>
      <c r="P632" s="299"/>
      <c r="Q632" s="299"/>
      <c r="R632" s="299"/>
      <c r="S632" s="299"/>
      <c r="T632" s="299"/>
      <c r="U632" s="299"/>
      <c r="V632" s="299"/>
      <c r="W632" s="299"/>
      <c r="X632" s="299"/>
      <c r="Y632" s="299"/>
      <c r="Z632" s="299"/>
      <c r="AA632" s="299"/>
      <c r="AB632" s="299"/>
      <c r="AC632" s="299"/>
      <c r="AD632" s="299"/>
      <c r="AE632" s="299"/>
      <c r="AF632" s="299"/>
      <c r="AG632" s="299"/>
    </row>
    <row r="633" spans="1:33" ht="25.2" customHeight="1">
      <c r="A633" s="305"/>
      <c r="B633" s="303"/>
      <c r="C633" s="303"/>
      <c r="D633" s="299"/>
      <c r="E633" s="299"/>
      <c r="F633" s="299"/>
      <c r="G633" s="299"/>
      <c r="H633" s="299"/>
      <c r="I633" s="299"/>
      <c r="J633" s="299"/>
      <c r="K633" s="299"/>
      <c r="L633" s="299"/>
      <c r="M633" s="299"/>
      <c r="N633" s="299"/>
      <c r="O633" s="299"/>
      <c r="P633" s="299"/>
      <c r="Q633" s="299"/>
      <c r="R633" s="299"/>
      <c r="S633" s="299"/>
      <c r="T633" s="299"/>
      <c r="U633" s="299"/>
      <c r="V633" s="299"/>
      <c r="W633" s="299"/>
      <c r="X633" s="299"/>
      <c r="Y633" s="299"/>
      <c r="Z633" s="299"/>
      <c r="AA633" s="299"/>
      <c r="AB633" s="299"/>
      <c r="AC633" s="299"/>
      <c r="AD633" s="299"/>
      <c r="AE633" s="299"/>
      <c r="AF633" s="299"/>
      <c r="AG633" s="299"/>
    </row>
    <row r="634" spans="1:33" ht="25.2" customHeight="1">
      <c r="A634" s="305"/>
      <c r="B634" s="303"/>
      <c r="C634" s="303"/>
      <c r="D634" s="299"/>
      <c r="E634" s="299"/>
      <c r="F634" s="299"/>
      <c r="G634" s="299"/>
      <c r="H634" s="299"/>
      <c r="I634" s="299"/>
      <c r="J634" s="299"/>
      <c r="K634" s="299"/>
      <c r="L634" s="299"/>
      <c r="M634" s="299"/>
      <c r="N634" s="299"/>
      <c r="O634" s="299"/>
      <c r="P634" s="299"/>
      <c r="Q634" s="299"/>
      <c r="R634" s="299"/>
      <c r="S634" s="299"/>
      <c r="T634" s="299"/>
      <c r="U634" s="299"/>
      <c r="V634" s="299"/>
      <c r="W634" s="299"/>
      <c r="X634" s="299"/>
      <c r="Y634" s="299"/>
      <c r="Z634" s="299"/>
      <c r="AA634" s="299"/>
      <c r="AB634" s="299"/>
      <c r="AC634" s="299"/>
      <c r="AD634" s="299"/>
      <c r="AE634" s="299"/>
      <c r="AF634" s="299"/>
      <c r="AG634" s="299"/>
    </row>
    <row r="635" spans="1:33" ht="25.2" customHeight="1">
      <c r="A635" s="305"/>
      <c r="B635" s="303"/>
      <c r="C635" s="303"/>
      <c r="D635" s="299"/>
      <c r="E635" s="299"/>
      <c r="F635" s="299"/>
      <c r="G635" s="299"/>
      <c r="H635" s="299"/>
      <c r="I635" s="299"/>
      <c r="J635" s="299"/>
      <c r="K635" s="299"/>
      <c r="L635" s="299"/>
      <c r="M635" s="299"/>
      <c r="N635" s="299"/>
      <c r="O635" s="299"/>
      <c r="P635" s="299"/>
      <c r="Q635" s="299"/>
      <c r="R635" s="299"/>
      <c r="S635" s="299"/>
      <c r="T635" s="299"/>
      <c r="U635" s="299"/>
      <c r="V635" s="299"/>
      <c r="W635" s="299"/>
      <c r="X635" s="299"/>
      <c r="Y635" s="299"/>
      <c r="Z635" s="299"/>
      <c r="AA635" s="299"/>
      <c r="AB635" s="299"/>
      <c r="AC635" s="299"/>
      <c r="AD635" s="299"/>
      <c r="AE635" s="299"/>
      <c r="AF635" s="299"/>
      <c r="AG635" s="299"/>
    </row>
    <row r="636" spans="1:33" ht="25.2" customHeight="1">
      <c r="A636" s="305"/>
      <c r="B636" s="303"/>
      <c r="C636" s="303"/>
      <c r="D636" s="299"/>
      <c r="E636" s="299"/>
      <c r="F636" s="299"/>
      <c r="G636" s="299"/>
      <c r="H636" s="299"/>
      <c r="I636" s="299"/>
      <c r="J636" s="299"/>
      <c r="K636" s="299"/>
      <c r="L636" s="299"/>
      <c r="M636" s="299"/>
      <c r="N636" s="299"/>
      <c r="O636" s="299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299"/>
      <c r="AA636" s="299"/>
      <c r="AB636" s="299"/>
      <c r="AC636" s="299"/>
      <c r="AD636" s="299"/>
      <c r="AE636" s="299"/>
      <c r="AF636" s="299"/>
      <c r="AG636" s="299"/>
    </row>
    <row r="637" spans="1:33" ht="25.2" customHeight="1">
      <c r="A637" s="305"/>
      <c r="B637" s="303"/>
      <c r="C637" s="303"/>
      <c r="D637" s="299"/>
      <c r="E637" s="299"/>
      <c r="F637" s="299"/>
      <c r="G637" s="299"/>
      <c r="H637" s="299"/>
      <c r="I637" s="299"/>
      <c r="J637" s="299"/>
      <c r="K637" s="299"/>
      <c r="L637" s="299"/>
      <c r="M637" s="299"/>
      <c r="N637" s="299"/>
      <c r="O637" s="299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299"/>
      <c r="AA637" s="299"/>
      <c r="AB637" s="299"/>
      <c r="AC637" s="299"/>
      <c r="AD637" s="299"/>
      <c r="AE637" s="299"/>
      <c r="AF637" s="299"/>
      <c r="AG637" s="299"/>
    </row>
    <row r="638" spans="1:33" ht="25.2" customHeight="1">
      <c r="A638" s="305"/>
      <c r="B638" s="303"/>
      <c r="C638" s="303"/>
      <c r="D638" s="299"/>
      <c r="E638" s="299"/>
      <c r="F638" s="299"/>
      <c r="G638" s="299"/>
      <c r="H638" s="299"/>
      <c r="I638" s="299"/>
      <c r="J638" s="299"/>
      <c r="K638" s="299"/>
      <c r="L638" s="299"/>
      <c r="M638" s="299"/>
      <c r="N638" s="299"/>
      <c r="O638" s="299"/>
      <c r="P638" s="299"/>
      <c r="Q638" s="299"/>
      <c r="R638" s="299"/>
      <c r="S638" s="299"/>
      <c r="T638" s="299"/>
      <c r="U638" s="299"/>
      <c r="V638" s="299"/>
      <c r="W638" s="299"/>
      <c r="X638" s="299"/>
      <c r="Y638" s="299"/>
      <c r="Z638" s="299"/>
      <c r="AA638" s="299"/>
      <c r="AB638" s="299"/>
      <c r="AC638" s="299"/>
      <c r="AD638" s="299"/>
      <c r="AE638" s="299"/>
      <c r="AF638" s="299"/>
      <c r="AG638" s="299"/>
    </row>
    <row r="639" spans="1:33" ht="25.2" customHeight="1">
      <c r="A639" s="305"/>
      <c r="B639" s="303"/>
      <c r="C639" s="303"/>
      <c r="D639" s="299"/>
      <c r="E639" s="299"/>
      <c r="F639" s="299"/>
      <c r="G639" s="299"/>
      <c r="H639" s="299"/>
      <c r="I639" s="299"/>
      <c r="J639" s="299"/>
      <c r="K639" s="299"/>
      <c r="L639" s="299"/>
      <c r="M639" s="299"/>
      <c r="N639" s="299"/>
      <c r="O639" s="299"/>
      <c r="P639" s="299"/>
      <c r="Q639" s="299"/>
      <c r="R639" s="299"/>
      <c r="S639" s="299"/>
      <c r="T639" s="299"/>
      <c r="U639" s="299"/>
      <c r="V639" s="299"/>
      <c r="W639" s="299"/>
      <c r="X639" s="299"/>
      <c r="Y639" s="299"/>
      <c r="Z639" s="299"/>
      <c r="AA639" s="299"/>
      <c r="AB639" s="299"/>
      <c r="AC639" s="299"/>
      <c r="AD639" s="299"/>
      <c r="AE639" s="299"/>
      <c r="AF639" s="299"/>
      <c r="AG639" s="299"/>
    </row>
    <row r="640" spans="1:33" ht="25.2" customHeight="1">
      <c r="A640" s="305"/>
      <c r="B640" s="303"/>
      <c r="C640" s="303"/>
      <c r="D640" s="299"/>
      <c r="E640" s="299"/>
      <c r="F640" s="299"/>
      <c r="G640" s="299"/>
      <c r="H640" s="299"/>
      <c r="I640" s="299"/>
      <c r="J640" s="299"/>
      <c r="K640" s="299"/>
      <c r="L640" s="299"/>
      <c r="M640" s="299"/>
      <c r="N640" s="299"/>
      <c r="O640" s="299"/>
      <c r="P640" s="299"/>
      <c r="Q640" s="299"/>
      <c r="R640" s="299"/>
      <c r="S640" s="299"/>
      <c r="T640" s="299"/>
      <c r="U640" s="299"/>
      <c r="V640" s="299"/>
      <c r="W640" s="299"/>
      <c r="X640" s="299"/>
      <c r="Y640" s="299"/>
      <c r="Z640" s="299"/>
      <c r="AA640" s="299"/>
      <c r="AB640" s="299"/>
      <c r="AC640" s="299"/>
      <c r="AD640" s="299"/>
      <c r="AE640" s="299"/>
      <c r="AF640" s="299"/>
      <c r="AG640" s="299"/>
    </row>
    <row r="641" spans="1:33" ht="25.2" customHeight="1">
      <c r="A641" s="305"/>
      <c r="B641" s="303"/>
      <c r="C641" s="303"/>
      <c r="D641" s="299"/>
      <c r="E641" s="299"/>
      <c r="F641" s="299"/>
      <c r="G641" s="299"/>
      <c r="H641" s="299"/>
      <c r="I641" s="299"/>
      <c r="J641" s="299"/>
      <c r="K641" s="299"/>
      <c r="L641" s="299"/>
      <c r="M641" s="299"/>
      <c r="N641" s="299"/>
      <c r="O641" s="299"/>
      <c r="P641" s="299"/>
      <c r="Q641" s="299"/>
      <c r="R641" s="299"/>
      <c r="S641" s="299"/>
      <c r="T641" s="299"/>
      <c r="U641" s="299"/>
      <c r="V641" s="299"/>
      <c r="W641" s="299"/>
      <c r="X641" s="299"/>
      <c r="Y641" s="299"/>
      <c r="Z641" s="299"/>
      <c r="AA641" s="299"/>
      <c r="AB641" s="299"/>
      <c r="AC641" s="299"/>
      <c r="AD641" s="299"/>
      <c r="AE641" s="299"/>
      <c r="AF641" s="299"/>
      <c r="AG641" s="299"/>
    </row>
    <row r="642" spans="1:33" ht="25.2" customHeight="1">
      <c r="A642" s="305"/>
      <c r="B642" s="303"/>
      <c r="C642" s="303"/>
      <c r="D642" s="299"/>
      <c r="E642" s="299"/>
      <c r="F642" s="299"/>
      <c r="G642" s="299"/>
      <c r="H642" s="299"/>
      <c r="I642" s="299"/>
      <c r="J642" s="299"/>
      <c r="K642" s="299"/>
      <c r="L642" s="299"/>
      <c r="M642" s="299"/>
      <c r="N642" s="299"/>
      <c r="O642" s="299"/>
      <c r="P642" s="299"/>
      <c r="Q642" s="299"/>
      <c r="R642" s="299"/>
      <c r="S642" s="299"/>
      <c r="T642" s="299"/>
      <c r="U642" s="299"/>
      <c r="V642" s="299"/>
      <c r="W642" s="299"/>
      <c r="X642" s="299"/>
      <c r="Y642" s="299"/>
      <c r="Z642" s="299"/>
      <c r="AA642" s="299"/>
      <c r="AB642" s="299"/>
      <c r="AC642" s="299"/>
      <c r="AD642" s="299"/>
      <c r="AE642" s="299"/>
      <c r="AF642" s="299"/>
      <c r="AG642" s="299"/>
    </row>
    <row r="643" spans="1:33" ht="25.2" customHeight="1">
      <c r="A643" s="305"/>
      <c r="B643" s="303"/>
      <c r="C643" s="303"/>
      <c r="D643" s="299"/>
      <c r="E643" s="299"/>
      <c r="F643" s="299"/>
      <c r="G643" s="299"/>
      <c r="H643" s="299"/>
      <c r="I643" s="299"/>
      <c r="J643" s="299"/>
      <c r="K643" s="299"/>
      <c r="L643" s="299"/>
      <c r="M643" s="299"/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299"/>
      <c r="AA643" s="299"/>
      <c r="AB643" s="299"/>
      <c r="AC643" s="299"/>
      <c r="AD643" s="299"/>
      <c r="AE643" s="299"/>
      <c r="AF643" s="299"/>
      <c r="AG643" s="299"/>
    </row>
    <row r="644" spans="1:33" ht="25.2" customHeight="1">
      <c r="A644" s="305"/>
      <c r="B644" s="303"/>
      <c r="C644" s="303"/>
      <c r="D644" s="299"/>
      <c r="E644" s="299"/>
      <c r="F644" s="299"/>
      <c r="G644" s="299"/>
      <c r="H644" s="299"/>
      <c r="I644" s="299"/>
      <c r="J644" s="299"/>
      <c r="K644" s="299"/>
      <c r="L644" s="299"/>
      <c r="M644" s="29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299"/>
      <c r="AA644" s="299"/>
      <c r="AB644" s="299"/>
      <c r="AC644" s="299"/>
      <c r="AD644" s="299"/>
      <c r="AE644" s="299"/>
      <c r="AF644" s="299"/>
      <c r="AG644" s="299"/>
    </row>
    <row r="645" spans="1:33" ht="25.2" customHeight="1">
      <c r="A645" s="305"/>
      <c r="B645" s="303"/>
      <c r="C645" s="303"/>
      <c r="D645" s="299"/>
      <c r="E645" s="299"/>
      <c r="F645" s="299"/>
      <c r="G645" s="299"/>
      <c r="H645" s="299"/>
      <c r="I645" s="299"/>
      <c r="J645" s="299"/>
      <c r="K645" s="299"/>
      <c r="L645" s="299"/>
      <c r="M645" s="29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299"/>
      <c r="Z645" s="299"/>
      <c r="AA645" s="299"/>
      <c r="AB645" s="299"/>
      <c r="AC645" s="299"/>
      <c r="AD645" s="299"/>
      <c r="AE645" s="299"/>
      <c r="AF645" s="299"/>
      <c r="AG645" s="299"/>
    </row>
    <row r="646" spans="1:33" ht="25.2" customHeight="1">
      <c r="A646" s="305"/>
      <c r="B646" s="303"/>
      <c r="C646" s="303"/>
      <c r="D646" s="299"/>
      <c r="E646" s="299"/>
      <c r="F646" s="299"/>
      <c r="G646" s="299"/>
      <c r="H646" s="299"/>
      <c r="I646" s="299"/>
      <c r="J646" s="299"/>
      <c r="K646" s="299"/>
      <c r="L646" s="299"/>
      <c r="M646" s="29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299"/>
      <c r="Z646" s="299"/>
      <c r="AA646" s="299"/>
      <c r="AB646" s="299"/>
      <c r="AC646" s="299"/>
      <c r="AD646" s="299"/>
      <c r="AE646" s="299"/>
      <c r="AF646" s="299"/>
      <c r="AG646" s="299"/>
    </row>
    <row r="647" spans="1:33" ht="25.2" customHeight="1">
      <c r="A647" s="305"/>
      <c r="B647" s="303"/>
      <c r="C647" s="303"/>
      <c r="D647" s="299"/>
      <c r="E647" s="299"/>
      <c r="F647" s="299"/>
      <c r="G647" s="299"/>
      <c r="H647" s="299"/>
      <c r="I647" s="299"/>
      <c r="J647" s="299"/>
      <c r="K647" s="299"/>
      <c r="L647" s="299"/>
      <c r="M647" s="29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299"/>
      <c r="AA647" s="299"/>
      <c r="AB647" s="299"/>
      <c r="AC647" s="299"/>
      <c r="AD647" s="299"/>
      <c r="AE647" s="299"/>
      <c r="AF647" s="299"/>
      <c r="AG647" s="299"/>
    </row>
    <row r="648" spans="1:33" ht="25.2" customHeight="1">
      <c r="A648" s="305"/>
      <c r="B648" s="303"/>
      <c r="C648" s="303"/>
      <c r="D648" s="299"/>
      <c r="E648" s="299"/>
      <c r="F648" s="299"/>
      <c r="G648" s="299"/>
      <c r="H648" s="299"/>
      <c r="I648" s="299"/>
      <c r="J648" s="299"/>
      <c r="K648" s="299"/>
      <c r="L648" s="299"/>
      <c r="M648" s="299"/>
      <c r="N648" s="299"/>
      <c r="O648" s="299"/>
      <c r="P648" s="299"/>
      <c r="Q648" s="299"/>
      <c r="R648" s="299"/>
      <c r="S648" s="299"/>
      <c r="T648" s="299"/>
      <c r="U648" s="299"/>
      <c r="V648" s="299"/>
      <c r="W648" s="299"/>
      <c r="X648" s="299"/>
      <c r="Y648" s="299"/>
      <c r="Z648" s="299"/>
      <c r="AA648" s="299"/>
      <c r="AB648" s="299"/>
      <c r="AC648" s="299"/>
      <c r="AD648" s="299"/>
      <c r="AE648" s="299"/>
      <c r="AF648" s="299"/>
      <c r="AG648" s="299"/>
    </row>
    <row r="649" spans="1:33" ht="25.2" customHeight="1">
      <c r="A649" s="305"/>
      <c r="B649" s="303"/>
      <c r="C649" s="303"/>
      <c r="D649" s="299"/>
      <c r="E649" s="299"/>
      <c r="F649" s="299"/>
      <c r="G649" s="299"/>
      <c r="H649" s="299"/>
      <c r="I649" s="299"/>
      <c r="J649" s="299"/>
      <c r="K649" s="299"/>
      <c r="L649" s="299"/>
      <c r="M649" s="299"/>
      <c r="N649" s="299"/>
      <c r="O649" s="299"/>
      <c r="P649" s="299"/>
      <c r="Q649" s="299"/>
      <c r="R649" s="299"/>
      <c r="S649" s="299"/>
      <c r="T649" s="299"/>
      <c r="U649" s="299"/>
      <c r="V649" s="299"/>
      <c r="W649" s="299"/>
      <c r="X649" s="299"/>
      <c r="Y649" s="299"/>
      <c r="Z649" s="299"/>
      <c r="AA649" s="299"/>
      <c r="AB649" s="299"/>
      <c r="AC649" s="299"/>
      <c r="AD649" s="299"/>
      <c r="AE649" s="299"/>
      <c r="AF649" s="299"/>
      <c r="AG649" s="299"/>
    </row>
    <row r="650" spans="1:33" ht="25.2" customHeight="1">
      <c r="A650" s="305"/>
      <c r="B650" s="303"/>
      <c r="C650" s="303"/>
      <c r="D650" s="299"/>
      <c r="E650" s="299"/>
      <c r="F650" s="299"/>
      <c r="G650" s="299"/>
      <c r="H650" s="299"/>
      <c r="I650" s="299"/>
      <c r="J650" s="299"/>
      <c r="K650" s="299"/>
      <c r="L650" s="299"/>
      <c r="M650" s="299"/>
      <c r="N650" s="299"/>
      <c r="O650" s="299"/>
      <c r="P650" s="299"/>
      <c r="Q650" s="299"/>
      <c r="R650" s="299"/>
      <c r="S650" s="299"/>
      <c r="T650" s="299"/>
      <c r="U650" s="299"/>
      <c r="V650" s="299"/>
      <c r="W650" s="299"/>
      <c r="X650" s="299"/>
      <c r="Y650" s="299"/>
      <c r="Z650" s="299"/>
      <c r="AA650" s="299"/>
      <c r="AB650" s="299"/>
      <c r="AC650" s="299"/>
      <c r="AD650" s="299"/>
      <c r="AE650" s="299"/>
      <c r="AF650" s="299"/>
      <c r="AG650" s="299"/>
    </row>
    <row r="651" spans="1:33" ht="25.2" customHeight="1">
      <c r="A651" s="305"/>
      <c r="B651" s="303"/>
      <c r="C651" s="303"/>
      <c r="D651" s="299"/>
      <c r="E651" s="299"/>
      <c r="F651" s="299"/>
      <c r="G651" s="299"/>
      <c r="H651" s="299"/>
      <c r="I651" s="299"/>
      <c r="J651" s="299"/>
      <c r="K651" s="299"/>
      <c r="L651" s="299"/>
      <c r="M651" s="299"/>
      <c r="N651" s="299"/>
      <c r="O651" s="299"/>
      <c r="P651" s="299"/>
      <c r="Q651" s="299"/>
      <c r="R651" s="299"/>
      <c r="S651" s="299"/>
      <c r="T651" s="299"/>
      <c r="U651" s="299"/>
      <c r="V651" s="299"/>
      <c r="W651" s="299"/>
      <c r="X651" s="299"/>
      <c r="Y651" s="299"/>
      <c r="Z651" s="299"/>
      <c r="AA651" s="299"/>
      <c r="AB651" s="299"/>
      <c r="AC651" s="299"/>
      <c r="AD651" s="299"/>
      <c r="AE651" s="299"/>
      <c r="AF651" s="299"/>
      <c r="AG651" s="299"/>
    </row>
    <row r="652" spans="1:33" ht="25.2" customHeight="1">
      <c r="A652" s="305"/>
      <c r="B652" s="303"/>
      <c r="C652" s="303"/>
      <c r="D652" s="299"/>
      <c r="E652" s="299"/>
      <c r="F652" s="299"/>
      <c r="G652" s="299"/>
      <c r="H652" s="299"/>
      <c r="I652" s="299"/>
      <c r="J652" s="299"/>
      <c r="K652" s="299"/>
      <c r="L652" s="299"/>
      <c r="M652" s="299"/>
      <c r="N652" s="299"/>
      <c r="O652" s="299"/>
      <c r="P652" s="299"/>
      <c r="Q652" s="299"/>
      <c r="R652" s="299"/>
      <c r="S652" s="299"/>
      <c r="T652" s="299"/>
      <c r="U652" s="299"/>
      <c r="V652" s="299"/>
      <c r="W652" s="299"/>
      <c r="X652" s="299"/>
      <c r="Y652" s="299"/>
      <c r="Z652" s="299"/>
      <c r="AA652" s="299"/>
      <c r="AB652" s="299"/>
      <c r="AC652" s="299"/>
      <c r="AD652" s="299"/>
      <c r="AE652" s="299"/>
      <c r="AF652" s="299"/>
      <c r="AG652" s="299"/>
    </row>
    <row r="653" spans="1:33" ht="25.2" customHeight="1">
      <c r="A653" s="305"/>
      <c r="B653" s="303"/>
      <c r="C653" s="303"/>
      <c r="D653" s="299"/>
      <c r="E653" s="299"/>
      <c r="F653" s="299"/>
      <c r="G653" s="299"/>
      <c r="H653" s="299"/>
      <c r="I653" s="299"/>
      <c r="J653" s="299"/>
      <c r="K653" s="299"/>
      <c r="L653" s="299"/>
      <c r="M653" s="299"/>
      <c r="N653" s="299"/>
      <c r="O653" s="299"/>
      <c r="P653" s="299"/>
      <c r="Q653" s="299"/>
      <c r="R653" s="299"/>
      <c r="S653" s="299"/>
      <c r="T653" s="299"/>
      <c r="U653" s="299"/>
      <c r="V653" s="299"/>
      <c r="W653" s="299"/>
      <c r="X653" s="299"/>
      <c r="Y653" s="299"/>
      <c r="Z653" s="299"/>
      <c r="AA653" s="299"/>
      <c r="AB653" s="299"/>
      <c r="AC653" s="299"/>
      <c r="AD653" s="299"/>
      <c r="AE653" s="299"/>
      <c r="AF653" s="299"/>
      <c r="AG653" s="299"/>
    </row>
    <row r="654" spans="1:33" ht="25.2" customHeight="1">
      <c r="A654" s="305"/>
      <c r="B654" s="303"/>
      <c r="C654" s="303"/>
      <c r="D654" s="299"/>
      <c r="E654" s="299"/>
      <c r="F654" s="299"/>
      <c r="G654" s="299"/>
      <c r="H654" s="299"/>
      <c r="I654" s="299"/>
      <c r="J654" s="299"/>
      <c r="K654" s="299"/>
      <c r="L654" s="299"/>
      <c r="M654" s="299"/>
      <c r="N654" s="299"/>
      <c r="O654" s="299"/>
      <c r="P654" s="299"/>
      <c r="Q654" s="299"/>
      <c r="R654" s="299"/>
      <c r="S654" s="299"/>
      <c r="T654" s="299"/>
      <c r="U654" s="299"/>
      <c r="V654" s="299"/>
      <c r="W654" s="299"/>
      <c r="X654" s="299"/>
      <c r="Y654" s="299"/>
      <c r="Z654" s="299"/>
      <c r="AA654" s="299"/>
      <c r="AB654" s="299"/>
      <c r="AC654" s="299"/>
      <c r="AD654" s="299"/>
      <c r="AE654" s="299"/>
      <c r="AF654" s="299"/>
      <c r="AG654" s="299"/>
    </row>
    <row r="655" spans="1:33" ht="25.2" customHeight="1">
      <c r="A655" s="305"/>
      <c r="B655" s="303"/>
      <c r="C655" s="303"/>
      <c r="D655" s="299"/>
      <c r="E655" s="299"/>
      <c r="F655" s="299"/>
      <c r="G655" s="299"/>
      <c r="H655" s="299"/>
      <c r="I655" s="299"/>
      <c r="J655" s="299"/>
      <c r="K655" s="299"/>
      <c r="L655" s="299"/>
      <c r="M655" s="299"/>
      <c r="N655" s="299"/>
      <c r="O655" s="299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299"/>
      <c r="AA655" s="299"/>
      <c r="AB655" s="299"/>
      <c r="AC655" s="299"/>
      <c r="AD655" s="299"/>
      <c r="AE655" s="299"/>
      <c r="AF655" s="299"/>
      <c r="AG655" s="299"/>
    </row>
    <row r="656" spans="1:33" ht="25.2" customHeight="1">
      <c r="A656" s="305"/>
      <c r="B656" s="303"/>
      <c r="C656" s="303"/>
      <c r="D656" s="299"/>
      <c r="E656" s="299"/>
      <c r="F656" s="299"/>
      <c r="G656" s="299"/>
      <c r="H656" s="299"/>
      <c r="I656" s="299"/>
      <c r="J656" s="299"/>
      <c r="K656" s="299"/>
      <c r="L656" s="299"/>
      <c r="M656" s="299"/>
      <c r="N656" s="299"/>
      <c r="O656" s="299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299"/>
      <c r="AA656" s="299"/>
      <c r="AB656" s="299"/>
      <c r="AC656" s="299"/>
      <c r="AD656" s="299"/>
      <c r="AE656" s="299"/>
      <c r="AF656" s="299"/>
      <c r="AG656" s="299"/>
    </row>
    <row r="657" spans="1:33" ht="25.2" customHeight="1">
      <c r="A657" s="305"/>
      <c r="B657" s="303"/>
      <c r="C657" s="303"/>
      <c r="D657" s="299"/>
      <c r="E657" s="299"/>
      <c r="F657" s="299"/>
      <c r="G657" s="299"/>
      <c r="H657" s="299"/>
      <c r="I657" s="299"/>
      <c r="J657" s="299"/>
      <c r="K657" s="299"/>
      <c r="L657" s="299"/>
      <c r="M657" s="29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299"/>
      <c r="AA657" s="299"/>
      <c r="AB657" s="299"/>
      <c r="AC657" s="299"/>
      <c r="AD657" s="299"/>
      <c r="AE657" s="299"/>
      <c r="AF657" s="299"/>
      <c r="AG657" s="299"/>
    </row>
    <row r="658" spans="1:33" ht="25.2" customHeight="1">
      <c r="A658" s="305"/>
      <c r="B658" s="303"/>
      <c r="C658" s="303"/>
      <c r="D658" s="299"/>
      <c r="E658" s="299"/>
      <c r="F658" s="299"/>
      <c r="G658" s="299"/>
      <c r="H658" s="299"/>
      <c r="I658" s="299"/>
      <c r="J658" s="299"/>
      <c r="K658" s="299"/>
      <c r="L658" s="299"/>
      <c r="M658" s="299"/>
      <c r="N658" s="299"/>
      <c r="O658" s="299"/>
      <c r="P658" s="299"/>
      <c r="Q658" s="299"/>
      <c r="R658" s="299"/>
      <c r="S658" s="299"/>
      <c r="T658" s="299"/>
      <c r="U658" s="299"/>
      <c r="V658" s="299"/>
      <c r="W658" s="299"/>
      <c r="X658" s="299"/>
      <c r="Y658" s="299"/>
      <c r="Z658" s="299"/>
      <c r="AA658" s="299"/>
      <c r="AB658" s="299"/>
      <c r="AC658" s="299"/>
      <c r="AD658" s="299"/>
      <c r="AE658" s="299"/>
      <c r="AF658" s="299"/>
      <c r="AG658" s="299"/>
    </row>
    <row r="659" spans="1:33" ht="25.2" customHeight="1">
      <c r="A659" s="305"/>
      <c r="B659" s="303"/>
      <c r="C659" s="303"/>
      <c r="D659" s="299"/>
      <c r="E659" s="299"/>
      <c r="F659" s="299"/>
      <c r="G659" s="299"/>
      <c r="H659" s="299"/>
      <c r="I659" s="299"/>
      <c r="J659" s="299"/>
      <c r="K659" s="299"/>
      <c r="L659" s="299"/>
      <c r="M659" s="299"/>
      <c r="N659" s="299"/>
      <c r="O659" s="299"/>
      <c r="P659" s="299"/>
      <c r="Q659" s="299"/>
      <c r="R659" s="299"/>
      <c r="S659" s="299"/>
      <c r="T659" s="299"/>
      <c r="U659" s="299"/>
      <c r="V659" s="299"/>
      <c r="W659" s="299"/>
      <c r="X659" s="299"/>
      <c r="Y659" s="299"/>
      <c r="Z659" s="299"/>
      <c r="AA659" s="299"/>
      <c r="AB659" s="299"/>
      <c r="AC659" s="299"/>
      <c r="AD659" s="299"/>
      <c r="AE659" s="299"/>
      <c r="AF659" s="299"/>
      <c r="AG659" s="299"/>
    </row>
    <row r="660" spans="1:33" ht="25.2" customHeight="1">
      <c r="A660" s="305"/>
      <c r="B660" s="303"/>
      <c r="C660" s="303"/>
      <c r="D660" s="299"/>
      <c r="E660" s="299"/>
      <c r="F660" s="299"/>
      <c r="G660" s="299"/>
      <c r="H660" s="299"/>
      <c r="I660" s="299"/>
      <c r="J660" s="299"/>
      <c r="K660" s="299"/>
      <c r="L660" s="299"/>
      <c r="M660" s="299"/>
      <c r="N660" s="299"/>
      <c r="O660" s="299"/>
      <c r="P660" s="299"/>
      <c r="Q660" s="299"/>
      <c r="R660" s="299"/>
      <c r="S660" s="299"/>
      <c r="T660" s="299"/>
      <c r="U660" s="299"/>
      <c r="V660" s="299"/>
      <c r="W660" s="299"/>
      <c r="X660" s="299"/>
      <c r="Y660" s="299"/>
      <c r="Z660" s="299"/>
      <c r="AA660" s="299"/>
      <c r="AB660" s="299"/>
      <c r="AC660" s="299"/>
      <c r="AD660" s="299"/>
      <c r="AE660" s="299"/>
      <c r="AF660" s="299"/>
      <c r="AG660" s="299"/>
    </row>
    <row r="661" spans="1:33" ht="25.2" customHeight="1">
      <c r="A661" s="305"/>
      <c r="B661" s="303"/>
      <c r="C661" s="303"/>
      <c r="D661" s="299"/>
      <c r="E661" s="299"/>
      <c r="F661" s="299"/>
      <c r="G661" s="299"/>
      <c r="H661" s="299"/>
      <c r="I661" s="299"/>
      <c r="J661" s="299"/>
      <c r="K661" s="299"/>
      <c r="L661" s="299"/>
      <c r="M661" s="299"/>
      <c r="N661" s="299"/>
      <c r="O661" s="299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299"/>
      <c r="AA661" s="299"/>
      <c r="AB661" s="299"/>
      <c r="AC661" s="299"/>
      <c r="AD661" s="299"/>
      <c r="AE661" s="299"/>
      <c r="AF661" s="299"/>
      <c r="AG661" s="299"/>
    </row>
    <row r="662" spans="1:33" ht="25.2" customHeight="1">
      <c r="A662" s="305"/>
      <c r="B662" s="303"/>
      <c r="C662" s="303"/>
      <c r="D662" s="299"/>
      <c r="E662" s="299"/>
      <c r="F662" s="299"/>
      <c r="G662" s="299"/>
      <c r="H662" s="299"/>
      <c r="I662" s="299"/>
      <c r="J662" s="299"/>
      <c r="K662" s="299"/>
      <c r="L662" s="299"/>
      <c r="M662" s="299"/>
      <c r="N662" s="299"/>
      <c r="O662" s="299"/>
      <c r="P662" s="299"/>
      <c r="Q662" s="299"/>
      <c r="R662" s="299"/>
      <c r="S662" s="299"/>
      <c r="T662" s="299"/>
      <c r="U662" s="299"/>
      <c r="V662" s="299"/>
      <c r="W662" s="299"/>
      <c r="X662" s="299"/>
      <c r="Y662" s="299"/>
      <c r="Z662" s="299"/>
      <c r="AA662" s="299"/>
      <c r="AB662" s="299"/>
      <c r="AC662" s="299"/>
      <c r="AD662" s="299"/>
      <c r="AE662" s="299"/>
      <c r="AF662" s="299"/>
      <c r="AG662" s="299"/>
    </row>
    <row r="663" spans="1:33" ht="25.2" customHeight="1">
      <c r="A663" s="305"/>
      <c r="B663" s="303"/>
      <c r="C663" s="303"/>
      <c r="D663" s="299"/>
      <c r="E663" s="299"/>
      <c r="F663" s="299"/>
      <c r="G663" s="299"/>
      <c r="H663" s="299"/>
      <c r="I663" s="299"/>
      <c r="J663" s="299"/>
      <c r="K663" s="299"/>
      <c r="L663" s="299"/>
      <c r="M663" s="299"/>
      <c r="N663" s="299"/>
      <c r="O663" s="299"/>
      <c r="P663" s="299"/>
      <c r="Q663" s="299"/>
      <c r="R663" s="299"/>
      <c r="S663" s="299"/>
      <c r="T663" s="299"/>
      <c r="U663" s="299"/>
      <c r="V663" s="299"/>
      <c r="W663" s="299"/>
      <c r="X663" s="299"/>
      <c r="Y663" s="299"/>
      <c r="Z663" s="299"/>
      <c r="AA663" s="299"/>
      <c r="AB663" s="299"/>
      <c r="AC663" s="299"/>
      <c r="AD663" s="299"/>
      <c r="AE663" s="299"/>
      <c r="AF663" s="299"/>
      <c r="AG663" s="299"/>
    </row>
    <row r="664" spans="1:33" ht="25.2" customHeight="1">
      <c r="A664" s="305"/>
      <c r="B664" s="303"/>
      <c r="C664" s="303"/>
      <c r="D664" s="299"/>
      <c r="E664" s="299"/>
      <c r="F664" s="299"/>
      <c r="G664" s="299"/>
      <c r="H664" s="299"/>
      <c r="I664" s="299"/>
      <c r="J664" s="299"/>
      <c r="K664" s="299"/>
      <c r="L664" s="299"/>
      <c r="M664" s="299"/>
      <c r="N664" s="299"/>
      <c r="O664" s="299"/>
      <c r="P664" s="299"/>
      <c r="Q664" s="299"/>
      <c r="R664" s="299"/>
      <c r="S664" s="299"/>
      <c r="T664" s="299"/>
      <c r="U664" s="299"/>
      <c r="V664" s="299"/>
      <c r="W664" s="299"/>
      <c r="X664" s="299"/>
      <c r="Y664" s="299"/>
      <c r="Z664" s="299"/>
      <c r="AA664" s="299"/>
      <c r="AB664" s="299"/>
      <c r="AC664" s="299"/>
      <c r="AD664" s="299"/>
      <c r="AE664" s="299"/>
      <c r="AF664" s="299"/>
      <c r="AG664" s="299"/>
    </row>
    <row r="665" spans="1:33" ht="25.2" customHeight="1">
      <c r="A665" s="305"/>
      <c r="B665" s="303"/>
      <c r="C665" s="303"/>
      <c r="D665" s="299"/>
      <c r="E665" s="299"/>
      <c r="F665" s="299"/>
      <c r="G665" s="299"/>
      <c r="H665" s="299"/>
      <c r="I665" s="299"/>
      <c r="J665" s="299"/>
      <c r="K665" s="299"/>
      <c r="L665" s="299"/>
      <c r="M665" s="299"/>
      <c r="N665" s="299"/>
      <c r="O665" s="299"/>
      <c r="P665" s="299"/>
      <c r="Q665" s="299"/>
      <c r="R665" s="299"/>
      <c r="S665" s="299"/>
      <c r="T665" s="299"/>
      <c r="U665" s="299"/>
      <c r="V665" s="299"/>
      <c r="W665" s="299"/>
      <c r="X665" s="299"/>
      <c r="Y665" s="299"/>
      <c r="Z665" s="299"/>
      <c r="AA665" s="299"/>
      <c r="AB665" s="299"/>
      <c r="AC665" s="299"/>
      <c r="AD665" s="299"/>
      <c r="AE665" s="299"/>
      <c r="AF665" s="299"/>
      <c r="AG665" s="299"/>
    </row>
    <row r="666" spans="1:33" ht="25.2" customHeight="1">
      <c r="A666" s="305"/>
      <c r="B666" s="303"/>
      <c r="C666" s="303"/>
      <c r="D666" s="299"/>
      <c r="E666" s="299"/>
      <c r="F666" s="299"/>
      <c r="G666" s="299"/>
      <c r="H666" s="299"/>
      <c r="I666" s="299"/>
      <c r="J666" s="299"/>
      <c r="K666" s="299"/>
      <c r="L666" s="299"/>
      <c r="M666" s="299"/>
      <c r="N666" s="299"/>
      <c r="O666" s="299"/>
      <c r="P666" s="299"/>
      <c r="Q666" s="299"/>
      <c r="R666" s="299"/>
      <c r="S666" s="299"/>
      <c r="T666" s="299"/>
      <c r="U666" s="299"/>
      <c r="V666" s="299"/>
      <c r="W666" s="299"/>
      <c r="X666" s="299"/>
      <c r="Y666" s="299"/>
      <c r="Z666" s="299"/>
      <c r="AA666" s="299"/>
      <c r="AB666" s="299"/>
      <c r="AC666" s="299"/>
      <c r="AD666" s="299"/>
      <c r="AE666" s="299"/>
      <c r="AF666" s="299"/>
      <c r="AG666" s="299"/>
    </row>
    <row r="667" spans="1:33" ht="25.2" customHeight="1">
      <c r="A667" s="305"/>
      <c r="B667" s="303"/>
      <c r="C667" s="303"/>
      <c r="D667" s="299"/>
      <c r="E667" s="299"/>
      <c r="F667" s="299"/>
      <c r="G667" s="299"/>
      <c r="H667" s="299"/>
      <c r="I667" s="299"/>
      <c r="J667" s="299"/>
      <c r="K667" s="299"/>
      <c r="L667" s="299"/>
      <c r="M667" s="299"/>
      <c r="N667" s="299"/>
      <c r="O667" s="299"/>
      <c r="P667" s="299"/>
      <c r="Q667" s="299"/>
      <c r="R667" s="299"/>
      <c r="S667" s="299"/>
      <c r="T667" s="299"/>
      <c r="U667" s="299"/>
      <c r="V667" s="299"/>
      <c r="W667" s="299"/>
      <c r="X667" s="299"/>
      <c r="Y667" s="299"/>
      <c r="Z667" s="299"/>
      <c r="AA667" s="299"/>
      <c r="AB667" s="299"/>
      <c r="AC667" s="299"/>
      <c r="AD667" s="299"/>
      <c r="AE667" s="299"/>
      <c r="AF667" s="299"/>
      <c r="AG667" s="299"/>
    </row>
    <row r="668" spans="1:33" ht="25.2" customHeight="1">
      <c r="A668" s="305"/>
      <c r="B668" s="303"/>
      <c r="C668" s="303"/>
      <c r="D668" s="299"/>
      <c r="E668" s="299"/>
      <c r="F668" s="299"/>
      <c r="G668" s="299"/>
      <c r="H668" s="299"/>
      <c r="I668" s="299"/>
      <c r="J668" s="299"/>
      <c r="K668" s="299"/>
      <c r="L668" s="299"/>
      <c r="M668" s="299"/>
      <c r="N668" s="299"/>
      <c r="O668" s="299"/>
      <c r="P668" s="299"/>
      <c r="Q668" s="299"/>
      <c r="R668" s="299"/>
      <c r="S668" s="299"/>
      <c r="T668" s="299"/>
      <c r="U668" s="299"/>
      <c r="V668" s="299"/>
      <c r="W668" s="299"/>
      <c r="X668" s="299"/>
      <c r="Y668" s="299"/>
      <c r="Z668" s="299"/>
      <c r="AA668" s="299"/>
      <c r="AB668" s="299"/>
      <c r="AC668" s="299"/>
      <c r="AD668" s="299"/>
      <c r="AE668" s="299"/>
      <c r="AF668" s="299"/>
      <c r="AG668" s="299"/>
    </row>
    <row r="669" spans="1:33" ht="25.2" customHeight="1">
      <c r="A669" s="305"/>
      <c r="B669" s="303"/>
      <c r="C669" s="303"/>
      <c r="D669" s="299"/>
      <c r="E669" s="299"/>
      <c r="F669" s="299"/>
      <c r="G669" s="299"/>
      <c r="H669" s="299"/>
      <c r="I669" s="299"/>
      <c r="J669" s="299"/>
      <c r="K669" s="299"/>
      <c r="L669" s="299"/>
      <c r="M669" s="299"/>
      <c r="N669" s="299"/>
      <c r="O669" s="299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299"/>
      <c r="AA669" s="299"/>
      <c r="AB669" s="299"/>
      <c r="AC669" s="299"/>
      <c r="AD669" s="299"/>
      <c r="AE669" s="299"/>
      <c r="AF669" s="299"/>
      <c r="AG669" s="299"/>
    </row>
    <row r="670" spans="1:33" ht="25.2" customHeight="1">
      <c r="A670" s="305"/>
      <c r="B670" s="303"/>
      <c r="C670" s="303"/>
      <c r="D670" s="299"/>
      <c r="E670" s="299"/>
      <c r="F670" s="299"/>
      <c r="G670" s="299"/>
      <c r="H670" s="299"/>
      <c r="I670" s="299"/>
      <c r="J670" s="299"/>
      <c r="K670" s="299"/>
      <c r="L670" s="299"/>
      <c r="M670" s="29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299"/>
      <c r="AA670" s="299"/>
      <c r="AB670" s="299"/>
      <c r="AC670" s="299"/>
      <c r="AD670" s="299"/>
      <c r="AE670" s="299"/>
      <c r="AF670" s="299"/>
      <c r="AG670" s="299"/>
    </row>
    <row r="671" spans="1:33" ht="25.2" customHeight="1">
      <c r="A671" s="305"/>
      <c r="B671" s="303"/>
      <c r="C671" s="303"/>
      <c r="D671" s="299"/>
      <c r="E671" s="299"/>
      <c r="F671" s="299"/>
      <c r="G671" s="299"/>
      <c r="H671" s="299"/>
      <c r="I671" s="299"/>
      <c r="J671" s="299"/>
      <c r="K671" s="299"/>
      <c r="L671" s="299"/>
      <c r="M671" s="299"/>
      <c r="N671" s="299"/>
      <c r="O671" s="299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299"/>
      <c r="AA671" s="299"/>
      <c r="AB671" s="299"/>
      <c r="AC671" s="299"/>
      <c r="AD671" s="299"/>
      <c r="AE671" s="299"/>
      <c r="AF671" s="299"/>
      <c r="AG671" s="299"/>
    </row>
    <row r="672" spans="1:33" ht="25.2" customHeight="1">
      <c r="A672" s="305"/>
      <c r="B672" s="303"/>
      <c r="C672" s="303"/>
      <c r="D672" s="299"/>
      <c r="E672" s="299"/>
      <c r="F672" s="299"/>
      <c r="G672" s="299"/>
      <c r="H672" s="299"/>
      <c r="I672" s="299"/>
      <c r="J672" s="299"/>
      <c r="K672" s="299"/>
      <c r="L672" s="299"/>
      <c r="M672" s="299"/>
      <c r="N672" s="299"/>
      <c r="O672" s="299"/>
      <c r="P672" s="299"/>
      <c r="Q672" s="299"/>
      <c r="R672" s="299"/>
      <c r="S672" s="299"/>
      <c r="T672" s="299"/>
      <c r="U672" s="299"/>
      <c r="V672" s="299"/>
      <c r="W672" s="299"/>
      <c r="X672" s="299"/>
      <c r="Y672" s="299"/>
      <c r="Z672" s="299"/>
      <c r="AA672" s="299"/>
      <c r="AB672" s="299"/>
      <c r="AC672" s="299"/>
      <c r="AD672" s="299"/>
      <c r="AE672" s="299"/>
      <c r="AF672" s="299"/>
      <c r="AG672" s="299"/>
    </row>
    <row r="673" spans="1:33" ht="25.2" customHeight="1">
      <c r="A673" s="305"/>
      <c r="B673" s="303"/>
      <c r="C673" s="303"/>
      <c r="D673" s="299"/>
      <c r="E673" s="299"/>
      <c r="F673" s="299"/>
      <c r="G673" s="299"/>
      <c r="H673" s="299"/>
      <c r="I673" s="299"/>
      <c r="J673" s="299"/>
      <c r="K673" s="299"/>
      <c r="L673" s="299"/>
      <c r="M673" s="299"/>
      <c r="N673" s="299"/>
      <c r="O673" s="299"/>
      <c r="P673" s="299"/>
      <c r="Q673" s="299"/>
      <c r="R673" s="299"/>
      <c r="S673" s="299"/>
      <c r="T673" s="299"/>
      <c r="U673" s="299"/>
      <c r="V673" s="299"/>
      <c r="W673" s="299"/>
      <c r="X673" s="299"/>
      <c r="Y673" s="299"/>
      <c r="Z673" s="299"/>
      <c r="AA673" s="299"/>
      <c r="AB673" s="299"/>
      <c r="AC673" s="299"/>
      <c r="AD673" s="299"/>
      <c r="AE673" s="299"/>
      <c r="AF673" s="299"/>
      <c r="AG673" s="299"/>
    </row>
    <row r="674" spans="1:33" ht="25.2" customHeight="1">
      <c r="A674" s="305"/>
      <c r="B674" s="303"/>
      <c r="C674" s="303"/>
      <c r="D674" s="299"/>
      <c r="E674" s="299"/>
      <c r="F674" s="299"/>
      <c r="G674" s="299"/>
      <c r="H674" s="299"/>
      <c r="I674" s="299"/>
      <c r="J674" s="299"/>
      <c r="K674" s="299"/>
      <c r="L674" s="299"/>
      <c r="M674" s="299"/>
      <c r="N674" s="299"/>
      <c r="O674" s="299"/>
      <c r="P674" s="299"/>
      <c r="Q674" s="299"/>
      <c r="R674" s="299"/>
      <c r="S674" s="299"/>
      <c r="T674" s="299"/>
      <c r="U674" s="299"/>
      <c r="V674" s="299"/>
      <c r="W674" s="299"/>
      <c r="X674" s="299"/>
      <c r="Y674" s="299"/>
      <c r="Z674" s="299"/>
      <c r="AA674" s="299"/>
      <c r="AB674" s="299"/>
      <c r="AC674" s="299"/>
      <c r="AD674" s="299"/>
      <c r="AE674" s="299"/>
      <c r="AF674" s="299"/>
      <c r="AG674" s="299"/>
    </row>
    <row r="675" spans="1:33" ht="25.2" customHeight="1">
      <c r="A675" s="305"/>
      <c r="B675" s="303"/>
      <c r="C675" s="303"/>
      <c r="D675" s="299"/>
      <c r="E675" s="299"/>
      <c r="F675" s="299"/>
      <c r="G675" s="299"/>
      <c r="H675" s="299"/>
      <c r="I675" s="299"/>
      <c r="J675" s="299"/>
      <c r="K675" s="299"/>
      <c r="L675" s="299"/>
      <c r="M675" s="299"/>
      <c r="N675" s="299"/>
      <c r="O675" s="299"/>
      <c r="P675" s="299"/>
      <c r="Q675" s="299"/>
      <c r="R675" s="299"/>
      <c r="S675" s="299"/>
      <c r="T675" s="299"/>
      <c r="U675" s="299"/>
      <c r="V675" s="299"/>
      <c r="W675" s="299"/>
      <c r="X675" s="299"/>
      <c r="Y675" s="299"/>
      <c r="Z675" s="299"/>
      <c r="AA675" s="299"/>
      <c r="AB675" s="299"/>
      <c r="AC675" s="299"/>
      <c r="AD675" s="299"/>
      <c r="AE675" s="299"/>
      <c r="AF675" s="299"/>
      <c r="AG675" s="299"/>
    </row>
    <row r="676" spans="1:33" ht="25.2" customHeight="1">
      <c r="A676" s="305"/>
      <c r="B676" s="303"/>
      <c r="C676" s="303"/>
      <c r="D676" s="299"/>
      <c r="E676" s="299"/>
      <c r="F676" s="299"/>
      <c r="G676" s="299"/>
      <c r="H676" s="299"/>
      <c r="I676" s="299"/>
      <c r="J676" s="299"/>
      <c r="K676" s="299"/>
      <c r="L676" s="299"/>
      <c r="M676" s="299"/>
      <c r="N676" s="299"/>
      <c r="O676" s="299"/>
      <c r="P676" s="299"/>
      <c r="Q676" s="299"/>
      <c r="R676" s="299"/>
      <c r="S676" s="299"/>
      <c r="T676" s="299"/>
      <c r="U676" s="299"/>
      <c r="V676" s="299"/>
      <c r="W676" s="299"/>
      <c r="X676" s="299"/>
      <c r="Y676" s="299"/>
      <c r="Z676" s="299"/>
      <c r="AA676" s="299"/>
      <c r="AB676" s="299"/>
      <c r="AC676" s="299"/>
      <c r="AD676" s="299"/>
      <c r="AE676" s="299"/>
      <c r="AF676" s="299"/>
      <c r="AG676" s="299"/>
    </row>
    <row r="677" spans="1:33" ht="25.2" customHeight="1">
      <c r="A677" s="305"/>
      <c r="B677" s="303"/>
      <c r="C677" s="303"/>
      <c r="D677" s="299"/>
      <c r="E677" s="299"/>
      <c r="F677" s="299"/>
      <c r="G677" s="299"/>
      <c r="H677" s="299"/>
      <c r="I677" s="299"/>
      <c r="J677" s="299"/>
      <c r="K677" s="299"/>
      <c r="L677" s="299"/>
      <c r="M677" s="299"/>
      <c r="N677" s="299"/>
      <c r="O677" s="299"/>
      <c r="P677" s="299"/>
      <c r="Q677" s="299"/>
      <c r="R677" s="299"/>
      <c r="S677" s="299"/>
      <c r="T677" s="299"/>
      <c r="U677" s="299"/>
      <c r="V677" s="299"/>
      <c r="W677" s="299"/>
      <c r="X677" s="299"/>
      <c r="Y677" s="299"/>
      <c r="Z677" s="299"/>
      <c r="AA677" s="299"/>
      <c r="AB677" s="299"/>
      <c r="AC677" s="299"/>
      <c r="AD677" s="299"/>
      <c r="AE677" s="299"/>
      <c r="AF677" s="299"/>
      <c r="AG677" s="299"/>
    </row>
    <row r="678" spans="1:33" ht="25.2" customHeight="1">
      <c r="A678" s="305"/>
      <c r="B678" s="303"/>
      <c r="C678" s="303"/>
      <c r="D678" s="299"/>
      <c r="E678" s="299"/>
      <c r="F678" s="299"/>
      <c r="G678" s="299"/>
      <c r="H678" s="299"/>
      <c r="I678" s="299"/>
      <c r="J678" s="299"/>
      <c r="K678" s="299"/>
      <c r="L678" s="299"/>
      <c r="M678" s="299"/>
      <c r="N678" s="299"/>
      <c r="O678" s="299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299"/>
      <c r="AA678" s="299"/>
      <c r="AB678" s="299"/>
      <c r="AC678" s="299"/>
      <c r="AD678" s="299"/>
      <c r="AE678" s="299"/>
      <c r="AF678" s="299"/>
      <c r="AG678" s="299"/>
    </row>
    <row r="679" spans="1:33" ht="25.2" customHeight="1">
      <c r="A679" s="305"/>
      <c r="B679" s="303"/>
      <c r="C679" s="303"/>
      <c r="D679" s="299"/>
      <c r="E679" s="299"/>
      <c r="F679" s="299"/>
      <c r="G679" s="299"/>
      <c r="H679" s="299"/>
      <c r="I679" s="299"/>
      <c r="J679" s="299"/>
      <c r="K679" s="299"/>
      <c r="L679" s="299"/>
      <c r="M679" s="299"/>
      <c r="N679" s="299"/>
      <c r="O679" s="299"/>
      <c r="P679" s="299"/>
      <c r="Q679" s="299"/>
      <c r="R679" s="299"/>
      <c r="S679" s="299"/>
      <c r="T679" s="299"/>
      <c r="U679" s="299"/>
      <c r="V679" s="299"/>
      <c r="W679" s="299"/>
      <c r="X679" s="299"/>
      <c r="Y679" s="299"/>
      <c r="Z679" s="299"/>
      <c r="AA679" s="299"/>
      <c r="AB679" s="299"/>
      <c r="AC679" s="299"/>
      <c r="AD679" s="299"/>
      <c r="AE679" s="299"/>
      <c r="AF679" s="299"/>
      <c r="AG679" s="299"/>
    </row>
    <row r="680" spans="1:33" ht="25.2" customHeight="1">
      <c r="A680" s="305"/>
      <c r="B680" s="303"/>
      <c r="C680" s="303"/>
      <c r="D680" s="299"/>
      <c r="E680" s="299"/>
      <c r="F680" s="299"/>
      <c r="G680" s="299"/>
      <c r="H680" s="299"/>
      <c r="I680" s="299"/>
      <c r="J680" s="299"/>
      <c r="K680" s="299"/>
      <c r="L680" s="299"/>
      <c r="M680" s="299"/>
      <c r="N680" s="299"/>
      <c r="O680" s="299"/>
      <c r="P680" s="299"/>
      <c r="Q680" s="299"/>
      <c r="R680" s="299"/>
      <c r="S680" s="299"/>
      <c r="T680" s="299"/>
      <c r="U680" s="299"/>
      <c r="V680" s="299"/>
      <c r="W680" s="299"/>
      <c r="X680" s="299"/>
      <c r="Y680" s="299"/>
      <c r="Z680" s="299"/>
      <c r="AA680" s="299"/>
      <c r="AB680" s="299"/>
      <c r="AC680" s="299"/>
      <c r="AD680" s="299"/>
      <c r="AE680" s="299"/>
      <c r="AF680" s="299"/>
      <c r="AG680" s="299"/>
    </row>
    <row r="681" spans="1:33" ht="25.2" customHeight="1">
      <c r="A681" s="305"/>
      <c r="B681" s="303"/>
      <c r="C681" s="303"/>
      <c r="D681" s="299"/>
      <c r="E681" s="299"/>
      <c r="F681" s="299"/>
      <c r="G681" s="299"/>
      <c r="H681" s="299"/>
      <c r="I681" s="299"/>
      <c r="J681" s="299"/>
      <c r="K681" s="299"/>
      <c r="L681" s="299"/>
      <c r="M681" s="299"/>
      <c r="N681" s="299"/>
      <c r="O681" s="299"/>
      <c r="P681" s="299"/>
      <c r="Q681" s="299"/>
      <c r="R681" s="299"/>
      <c r="S681" s="299"/>
      <c r="T681" s="299"/>
      <c r="U681" s="299"/>
      <c r="V681" s="299"/>
      <c r="W681" s="299"/>
      <c r="X681" s="299"/>
      <c r="Y681" s="299"/>
      <c r="Z681" s="299"/>
      <c r="AA681" s="299"/>
      <c r="AB681" s="299"/>
      <c r="AC681" s="299"/>
      <c r="AD681" s="299"/>
      <c r="AE681" s="299"/>
      <c r="AF681" s="299"/>
      <c r="AG681" s="299"/>
    </row>
    <row r="682" spans="1:33" ht="25.2" customHeight="1">
      <c r="A682" s="305"/>
      <c r="B682" s="303"/>
      <c r="C682" s="303"/>
      <c r="D682" s="299"/>
      <c r="E682" s="299"/>
      <c r="F682" s="299"/>
      <c r="G682" s="299"/>
      <c r="H682" s="299"/>
      <c r="I682" s="299"/>
      <c r="J682" s="299"/>
      <c r="K682" s="299"/>
      <c r="L682" s="299"/>
      <c r="M682" s="299"/>
      <c r="N682" s="299"/>
      <c r="O682" s="299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299"/>
      <c r="AA682" s="299"/>
      <c r="AB682" s="299"/>
      <c r="AC682" s="299"/>
      <c r="AD682" s="299"/>
      <c r="AE682" s="299"/>
      <c r="AF682" s="299"/>
      <c r="AG682" s="299"/>
    </row>
    <row r="683" spans="1:33" ht="25.2" customHeight="1">
      <c r="A683" s="305"/>
      <c r="B683" s="303"/>
      <c r="C683" s="303"/>
      <c r="D683" s="299"/>
      <c r="E683" s="299"/>
      <c r="F683" s="299"/>
      <c r="G683" s="299"/>
      <c r="H683" s="299"/>
      <c r="I683" s="299"/>
      <c r="J683" s="299"/>
      <c r="K683" s="299"/>
      <c r="L683" s="299"/>
      <c r="M683" s="29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299"/>
      <c r="AA683" s="299"/>
      <c r="AB683" s="299"/>
      <c r="AC683" s="299"/>
      <c r="AD683" s="299"/>
      <c r="AE683" s="299"/>
      <c r="AF683" s="299"/>
      <c r="AG683" s="299"/>
    </row>
    <row r="684" spans="1:33" ht="25.2" customHeight="1">
      <c r="A684" s="305"/>
      <c r="B684" s="303"/>
      <c r="C684" s="303"/>
      <c r="D684" s="299"/>
      <c r="E684" s="299"/>
      <c r="F684" s="299"/>
      <c r="G684" s="299"/>
      <c r="H684" s="299"/>
      <c r="I684" s="299"/>
      <c r="J684" s="299"/>
      <c r="K684" s="299"/>
      <c r="L684" s="299"/>
      <c r="M684" s="299"/>
      <c r="N684" s="299"/>
      <c r="O684" s="299"/>
      <c r="P684" s="299"/>
      <c r="Q684" s="299"/>
      <c r="R684" s="299"/>
      <c r="S684" s="299"/>
      <c r="T684" s="299"/>
      <c r="U684" s="299"/>
      <c r="V684" s="299"/>
      <c r="W684" s="299"/>
      <c r="X684" s="299"/>
      <c r="Y684" s="299"/>
      <c r="Z684" s="299"/>
      <c r="AA684" s="299"/>
      <c r="AB684" s="299"/>
      <c r="AC684" s="299"/>
      <c r="AD684" s="299"/>
      <c r="AE684" s="299"/>
      <c r="AF684" s="299"/>
      <c r="AG684" s="299"/>
    </row>
    <row r="685" spans="1:33" ht="25.2" customHeight="1">
      <c r="A685" s="305"/>
      <c r="B685" s="303"/>
      <c r="C685" s="303"/>
      <c r="D685" s="299"/>
      <c r="E685" s="299"/>
      <c r="F685" s="299"/>
      <c r="G685" s="299"/>
      <c r="H685" s="299"/>
      <c r="I685" s="299"/>
      <c r="J685" s="299"/>
      <c r="K685" s="299"/>
      <c r="L685" s="299"/>
      <c r="M685" s="299"/>
      <c r="N685" s="299"/>
      <c r="O685" s="299"/>
      <c r="P685" s="299"/>
      <c r="Q685" s="299"/>
      <c r="R685" s="299"/>
      <c r="S685" s="299"/>
      <c r="T685" s="299"/>
      <c r="U685" s="299"/>
      <c r="V685" s="299"/>
      <c r="W685" s="299"/>
      <c r="X685" s="299"/>
      <c r="Y685" s="299"/>
      <c r="Z685" s="299"/>
      <c r="AA685" s="299"/>
      <c r="AB685" s="299"/>
      <c r="AC685" s="299"/>
      <c r="AD685" s="299"/>
      <c r="AE685" s="299"/>
      <c r="AF685" s="299"/>
      <c r="AG685" s="299"/>
    </row>
    <row r="686" spans="1:33" ht="25.2" customHeight="1">
      <c r="A686" s="305"/>
      <c r="B686" s="303"/>
      <c r="C686" s="303"/>
      <c r="D686" s="299"/>
      <c r="E686" s="299"/>
      <c r="F686" s="299"/>
      <c r="G686" s="299"/>
      <c r="H686" s="299"/>
      <c r="I686" s="299"/>
      <c r="J686" s="299"/>
      <c r="K686" s="299"/>
      <c r="L686" s="299"/>
      <c r="M686" s="299"/>
      <c r="N686" s="299"/>
      <c r="O686" s="299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299"/>
      <c r="AA686" s="299"/>
      <c r="AB686" s="299"/>
      <c r="AC686" s="299"/>
      <c r="AD686" s="299"/>
      <c r="AE686" s="299"/>
      <c r="AF686" s="299"/>
      <c r="AG686" s="299"/>
    </row>
    <row r="687" spans="1:33" ht="25.2" customHeight="1">
      <c r="A687" s="305"/>
      <c r="B687" s="303"/>
      <c r="C687" s="303"/>
      <c r="D687" s="299"/>
      <c r="E687" s="299"/>
      <c r="F687" s="299"/>
      <c r="G687" s="299"/>
      <c r="H687" s="299"/>
      <c r="I687" s="299"/>
      <c r="J687" s="299"/>
      <c r="K687" s="299"/>
      <c r="L687" s="299"/>
      <c r="M687" s="299"/>
      <c r="N687" s="299"/>
      <c r="O687" s="299"/>
      <c r="P687" s="299"/>
      <c r="Q687" s="299"/>
      <c r="R687" s="299"/>
      <c r="S687" s="299"/>
      <c r="T687" s="299"/>
      <c r="U687" s="299"/>
      <c r="V687" s="299"/>
      <c r="W687" s="299"/>
      <c r="X687" s="299"/>
      <c r="Y687" s="299"/>
      <c r="Z687" s="299"/>
      <c r="AA687" s="299"/>
      <c r="AB687" s="299"/>
      <c r="AC687" s="299"/>
      <c r="AD687" s="299"/>
      <c r="AE687" s="299"/>
      <c r="AF687" s="299"/>
      <c r="AG687" s="299"/>
    </row>
    <row r="688" spans="1:33" ht="25.2" customHeight="1">
      <c r="A688" s="305"/>
      <c r="B688" s="303"/>
      <c r="C688" s="303"/>
      <c r="D688" s="299"/>
      <c r="E688" s="299"/>
      <c r="F688" s="299"/>
      <c r="G688" s="299"/>
      <c r="H688" s="299"/>
      <c r="I688" s="299"/>
      <c r="J688" s="299"/>
      <c r="K688" s="299"/>
      <c r="L688" s="299"/>
      <c r="M688" s="299"/>
      <c r="N688" s="299"/>
      <c r="O688" s="299"/>
      <c r="P688" s="299"/>
      <c r="Q688" s="299"/>
      <c r="R688" s="299"/>
      <c r="S688" s="299"/>
      <c r="T688" s="299"/>
      <c r="U688" s="299"/>
      <c r="V688" s="299"/>
      <c r="W688" s="299"/>
      <c r="X688" s="299"/>
      <c r="Y688" s="299"/>
      <c r="Z688" s="299"/>
      <c r="AA688" s="299"/>
      <c r="AB688" s="299"/>
      <c r="AC688" s="299"/>
      <c r="AD688" s="299"/>
      <c r="AE688" s="299"/>
      <c r="AF688" s="299"/>
      <c r="AG688" s="299"/>
    </row>
    <row r="689" spans="1:33" ht="25.2" customHeight="1">
      <c r="A689" s="305"/>
      <c r="B689" s="303"/>
      <c r="C689" s="303"/>
      <c r="D689" s="299"/>
      <c r="E689" s="299"/>
      <c r="F689" s="299"/>
      <c r="G689" s="299"/>
      <c r="H689" s="299"/>
      <c r="I689" s="299"/>
      <c r="J689" s="299"/>
      <c r="K689" s="299"/>
      <c r="L689" s="299"/>
      <c r="M689" s="299"/>
      <c r="N689" s="299"/>
      <c r="O689" s="299"/>
      <c r="P689" s="299"/>
      <c r="Q689" s="299"/>
      <c r="R689" s="299"/>
      <c r="S689" s="299"/>
      <c r="T689" s="299"/>
      <c r="U689" s="299"/>
      <c r="V689" s="299"/>
      <c r="W689" s="299"/>
      <c r="X689" s="299"/>
      <c r="Y689" s="299"/>
      <c r="Z689" s="299"/>
      <c r="AA689" s="299"/>
      <c r="AB689" s="299"/>
      <c r="AC689" s="299"/>
      <c r="AD689" s="299"/>
      <c r="AE689" s="299"/>
      <c r="AF689" s="299"/>
      <c r="AG689" s="299"/>
    </row>
    <row r="690" spans="1:33" ht="25.2" customHeight="1">
      <c r="A690" s="305"/>
      <c r="B690" s="303"/>
      <c r="C690" s="303"/>
      <c r="D690" s="299"/>
      <c r="E690" s="299"/>
      <c r="F690" s="299"/>
      <c r="G690" s="299"/>
      <c r="H690" s="299"/>
      <c r="I690" s="299"/>
      <c r="J690" s="299"/>
      <c r="K690" s="299"/>
      <c r="L690" s="299"/>
      <c r="M690" s="299"/>
      <c r="N690" s="299"/>
      <c r="O690" s="299"/>
      <c r="P690" s="299"/>
      <c r="Q690" s="299"/>
      <c r="R690" s="299"/>
      <c r="S690" s="299"/>
      <c r="T690" s="299"/>
      <c r="U690" s="299"/>
      <c r="V690" s="299"/>
      <c r="W690" s="299"/>
      <c r="X690" s="299"/>
      <c r="Y690" s="299"/>
      <c r="Z690" s="299"/>
      <c r="AA690" s="299"/>
      <c r="AB690" s="299"/>
      <c r="AC690" s="299"/>
      <c r="AD690" s="299"/>
      <c r="AE690" s="299"/>
      <c r="AF690" s="299"/>
      <c r="AG690" s="299"/>
    </row>
    <row r="691" spans="1:33" ht="25.2" customHeight="1">
      <c r="A691" s="305"/>
      <c r="B691" s="303"/>
      <c r="C691" s="303"/>
      <c r="D691" s="299"/>
      <c r="E691" s="299"/>
      <c r="F691" s="299"/>
      <c r="G691" s="299"/>
      <c r="H691" s="299"/>
      <c r="I691" s="299"/>
      <c r="J691" s="299"/>
      <c r="K691" s="299"/>
      <c r="L691" s="299"/>
      <c r="M691" s="299"/>
      <c r="N691" s="299"/>
      <c r="O691" s="299"/>
      <c r="P691" s="299"/>
      <c r="Q691" s="299"/>
      <c r="R691" s="299"/>
      <c r="S691" s="299"/>
      <c r="T691" s="299"/>
      <c r="U691" s="299"/>
      <c r="V691" s="299"/>
      <c r="W691" s="299"/>
      <c r="X691" s="299"/>
      <c r="Y691" s="299"/>
      <c r="Z691" s="299"/>
      <c r="AA691" s="299"/>
      <c r="AB691" s="299"/>
      <c r="AC691" s="299"/>
      <c r="AD691" s="299"/>
      <c r="AE691" s="299"/>
      <c r="AF691" s="299"/>
      <c r="AG691" s="299"/>
    </row>
    <row r="692" spans="1:33" ht="25.2" customHeight="1">
      <c r="A692" s="305"/>
      <c r="B692" s="303"/>
      <c r="C692" s="303"/>
      <c r="D692" s="299"/>
      <c r="E692" s="299"/>
      <c r="F692" s="299"/>
      <c r="G692" s="299"/>
      <c r="H692" s="299"/>
      <c r="I692" s="299"/>
      <c r="J692" s="299"/>
      <c r="K692" s="299"/>
      <c r="L692" s="299"/>
      <c r="M692" s="299"/>
      <c r="N692" s="299"/>
      <c r="O692" s="299"/>
      <c r="P692" s="299"/>
      <c r="Q692" s="299"/>
      <c r="R692" s="299"/>
      <c r="S692" s="299"/>
      <c r="T692" s="299"/>
      <c r="U692" s="299"/>
      <c r="V692" s="299"/>
      <c r="W692" s="299"/>
      <c r="X692" s="299"/>
      <c r="Y692" s="299"/>
      <c r="Z692" s="299"/>
      <c r="AA692" s="299"/>
      <c r="AB692" s="299"/>
      <c r="AC692" s="299"/>
      <c r="AD692" s="299"/>
      <c r="AE692" s="299"/>
      <c r="AF692" s="299"/>
      <c r="AG692" s="299"/>
    </row>
    <row r="693" spans="1:33" ht="25.2" customHeight="1">
      <c r="A693" s="305"/>
      <c r="B693" s="303"/>
      <c r="C693" s="303"/>
      <c r="D693" s="299"/>
      <c r="E693" s="299"/>
      <c r="F693" s="299"/>
      <c r="G693" s="299"/>
      <c r="H693" s="299"/>
      <c r="I693" s="299"/>
      <c r="J693" s="299"/>
      <c r="K693" s="299"/>
      <c r="L693" s="299"/>
      <c r="M693" s="299"/>
      <c r="N693" s="299"/>
      <c r="O693" s="299"/>
      <c r="P693" s="299"/>
      <c r="Q693" s="299"/>
      <c r="R693" s="299"/>
      <c r="S693" s="299"/>
      <c r="T693" s="299"/>
      <c r="U693" s="299"/>
      <c r="V693" s="299"/>
      <c r="W693" s="299"/>
      <c r="X693" s="299"/>
      <c r="Y693" s="299"/>
      <c r="Z693" s="299"/>
      <c r="AA693" s="299"/>
      <c r="AB693" s="299"/>
      <c r="AC693" s="299"/>
      <c r="AD693" s="299"/>
      <c r="AE693" s="299"/>
      <c r="AF693" s="299"/>
      <c r="AG693" s="299"/>
    </row>
    <row r="694" spans="1:33" ht="25.2" customHeight="1">
      <c r="A694" s="305"/>
      <c r="B694" s="303"/>
      <c r="C694" s="303"/>
      <c r="D694" s="299"/>
      <c r="E694" s="299"/>
      <c r="F694" s="299"/>
      <c r="G694" s="299"/>
      <c r="H694" s="299"/>
      <c r="I694" s="299"/>
      <c r="J694" s="299"/>
      <c r="K694" s="299"/>
      <c r="L694" s="299"/>
      <c r="M694" s="299"/>
      <c r="N694" s="299"/>
      <c r="O694" s="299"/>
      <c r="P694" s="299"/>
      <c r="Q694" s="299"/>
      <c r="R694" s="299"/>
      <c r="S694" s="299"/>
      <c r="T694" s="299"/>
      <c r="U694" s="299"/>
      <c r="V694" s="299"/>
      <c r="W694" s="299"/>
      <c r="X694" s="299"/>
      <c r="Y694" s="299"/>
      <c r="Z694" s="299"/>
      <c r="AA694" s="299"/>
      <c r="AB694" s="299"/>
      <c r="AC694" s="299"/>
      <c r="AD694" s="299"/>
      <c r="AE694" s="299"/>
      <c r="AF694" s="299"/>
      <c r="AG694" s="299"/>
    </row>
    <row r="695" spans="1:33" ht="25.2" customHeight="1">
      <c r="A695" s="305"/>
      <c r="B695" s="303"/>
      <c r="C695" s="303"/>
      <c r="D695" s="299"/>
      <c r="E695" s="299"/>
      <c r="F695" s="299"/>
      <c r="G695" s="299"/>
      <c r="H695" s="299"/>
      <c r="I695" s="299"/>
      <c r="J695" s="299"/>
      <c r="K695" s="299"/>
      <c r="L695" s="299"/>
      <c r="M695" s="299"/>
      <c r="N695" s="299"/>
      <c r="O695" s="299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299"/>
      <c r="AA695" s="299"/>
      <c r="AB695" s="299"/>
      <c r="AC695" s="299"/>
      <c r="AD695" s="299"/>
      <c r="AE695" s="299"/>
      <c r="AF695" s="299"/>
      <c r="AG695" s="299"/>
    </row>
    <row r="696" spans="1:33" ht="25.2" customHeight="1">
      <c r="A696" s="305"/>
      <c r="B696" s="303"/>
      <c r="C696" s="303"/>
      <c r="D696" s="299"/>
      <c r="E696" s="299"/>
      <c r="F696" s="299"/>
      <c r="G696" s="299"/>
      <c r="H696" s="299"/>
      <c r="I696" s="299"/>
      <c r="J696" s="299"/>
      <c r="K696" s="299"/>
      <c r="L696" s="299"/>
      <c r="M696" s="29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299"/>
      <c r="AA696" s="299"/>
      <c r="AB696" s="299"/>
      <c r="AC696" s="299"/>
      <c r="AD696" s="299"/>
      <c r="AE696" s="299"/>
      <c r="AF696" s="299"/>
      <c r="AG696" s="299"/>
    </row>
    <row r="697" spans="1:33" ht="25.2" customHeight="1">
      <c r="A697" s="305"/>
      <c r="B697" s="303"/>
      <c r="C697" s="303"/>
      <c r="D697" s="299"/>
      <c r="E697" s="299"/>
      <c r="F697" s="299"/>
      <c r="G697" s="299"/>
      <c r="H697" s="299"/>
      <c r="I697" s="299"/>
      <c r="J697" s="299"/>
      <c r="K697" s="299"/>
      <c r="L697" s="299"/>
      <c r="M697" s="299"/>
      <c r="N697" s="299"/>
      <c r="O697" s="299"/>
      <c r="P697" s="299"/>
      <c r="Q697" s="299"/>
      <c r="R697" s="299"/>
      <c r="S697" s="299"/>
      <c r="T697" s="299"/>
      <c r="U697" s="299"/>
      <c r="V697" s="299"/>
      <c r="W697" s="299"/>
      <c r="X697" s="299"/>
      <c r="Y697" s="299"/>
      <c r="Z697" s="299"/>
      <c r="AA697" s="299"/>
      <c r="AB697" s="299"/>
      <c r="AC697" s="299"/>
      <c r="AD697" s="299"/>
      <c r="AE697" s="299"/>
      <c r="AF697" s="299"/>
      <c r="AG697" s="299"/>
    </row>
    <row r="698" spans="1:33" ht="25.2" customHeight="1">
      <c r="A698" s="305"/>
      <c r="B698" s="303"/>
      <c r="C698" s="303"/>
      <c r="D698" s="299"/>
      <c r="E698" s="299"/>
      <c r="F698" s="299"/>
      <c r="G698" s="299"/>
      <c r="H698" s="299"/>
      <c r="I698" s="299"/>
      <c r="J698" s="299"/>
      <c r="K698" s="299"/>
      <c r="L698" s="299"/>
      <c r="M698" s="299"/>
      <c r="N698" s="299"/>
      <c r="O698" s="299"/>
      <c r="P698" s="299"/>
      <c r="Q698" s="299"/>
      <c r="R698" s="299"/>
      <c r="S698" s="299"/>
      <c r="T698" s="299"/>
      <c r="U698" s="299"/>
      <c r="V698" s="299"/>
      <c r="W698" s="299"/>
      <c r="X698" s="299"/>
      <c r="Y698" s="299"/>
      <c r="Z698" s="299"/>
      <c r="AA698" s="299"/>
      <c r="AB698" s="299"/>
      <c r="AC698" s="299"/>
      <c r="AD698" s="299"/>
      <c r="AE698" s="299"/>
      <c r="AF698" s="299"/>
      <c r="AG698" s="299"/>
    </row>
    <row r="699" spans="1:33" ht="25.2" customHeight="1">
      <c r="A699" s="305"/>
      <c r="B699" s="303"/>
      <c r="C699" s="303"/>
      <c r="D699" s="299"/>
      <c r="E699" s="299"/>
      <c r="F699" s="299"/>
      <c r="G699" s="299"/>
      <c r="H699" s="299"/>
      <c r="I699" s="299"/>
      <c r="J699" s="299"/>
      <c r="K699" s="299"/>
      <c r="L699" s="299"/>
      <c r="M699" s="299"/>
      <c r="N699" s="299"/>
      <c r="O699" s="299"/>
      <c r="P699" s="299"/>
      <c r="Q699" s="299"/>
      <c r="R699" s="299"/>
      <c r="S699" s="299"/>
      <c r="T699" s="299"/>
      <c r="U699" s="299"/>
      <c r="V699" s="299"/>
      <c r="W699" s="299"/>
      <c r="X699" s="299"/>
      <c r="Y699" s="299"/>
      <c r="Z699" s="299"/>
      <c r="AA699" s="299"/>
      <c r="AB699" s="299"/>
      <c r="AC699" s="299"/>
      <c r="AD699" s="299"/>
      <c r="AE699" s="299"/>
      <c r="AF699" s="299"/>
      <c r="AG699" s="299"/>
    </row>
    <row r="700" spans="1:33" ht="25.2" customHeight="1">
      <c r="A700" s="305"/>
      <c r="B700" s="303"/>
      <c r="C700" s="303"/>
      <c r="D700" s="299"/>
      <c r="E700" s="299"/>
      <c r="F700" s="299"/>
      <c r="G700" s="299"/>
      <c r="H700" s="299"/>
      <c r="I700" s="299"/>
      <c r="J700" s="299"/>
      <c r="K700" s="299"/>
      <c r="L700" s="299"/>
      <c r="M700" s="299"/>
      <c r="N700" s="299"/>
      <c r="O700" s="299"/>
      <c r="P700" s="299"/>
      <c r="Q700" s="299"/>
      <c r="R700" s="299"/>
      <c r="S700" s="299"/>
      <c r="T700" s="299"/>
      <c r="U700" s="299"/>
      <c r="V700" s="299"/>
      <c r="W700" s="299"/>
      <c r="X700" s="299"/>
      <c r="Y700" s="299"/>
      <c r="Z700" s="299"/>
      <c r="AA700" s="299"/>
      <c r="AB700" s="299"/>
      <c r="AC700" s="299"/>
      <c r="AD700" s="299"/>
      <c r="AE700" s="299"/>
      <c r="AF700" s="299"/>
      <c r="AG700" s="299"/>
    </row>
    <row r="701" spans="1:33" ht="25.2" customHeight="1">
      <c r="A701" s="305"/>
      <c r="B701" s="303"/>
      <c r="C701" s="303"/>
      <c r="D701" s="299"/>
      <c r="E701" s="299"/>
      <c r="F701" s="299"/>
      <c r="G701" s="299"/>
      <c r="H701" s="299"/>
      <c r="I701" s="299"/>
      <c r="J701" s="299"/>
      <c r="K701" s="299"/>
      <c r="L701" s="299"/>
      <c r="M701" s="299"/>
      <c r="N701" s="299"/>
      <c r="O701" s="299"/>
      <c r="P701" s="299"/>
      <c r="Q701" s="299"/>
      <c r="R701" s="299"/>
      <c r="S701" s="299"/>
      <c r="T701" s="299"/>
      <c r="U701" s="299"/>
      <c r="V701" s="299"/>
      <c r="W701" s="299"/>
      <c r="X701" s="299"/>
      <c r="Y701" s="299"/>
      <c r="Z701" s="299"/>
      <c r="AA701" s="299"/>
      <c r="AB701" s="299"/>
      <c r="AC701" s="299"/>
      <c r="AD701" s="299"/>
      <c r="AE701" s="299"/>
      <c r="AF701" s="299"/>
      <c r="AG701" s="299"/>
    </row>
    <row r="702" spans="1:33" ht="25.2" customHeight="1">
      <c r="A702" s="305"/>
      <c r="B702" s="303"/>
      <c r="C702" s="303"/>
      <c r="D702" s="299"/>
      <c r="E702" s="299"/>
      <c r="F702" s="299"/>
      <c r="G702" s="299"/>
      <c r="H702" s="299"/>
      <c r="I702" s="299"/>
      <c r="J702" s="299"/>
      <c r="K702" s="299"/>
      <c r="L702" s="299"/>
      <c r="M702" s="299"/>
      <c r="N702" s="299"/>
      <c r="O702" s="299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299"/>
      <c r="AA702" s="299"/>
      <c r="AB702" s="299"/>
      <c r="AC702" s="299"/>
      <c r="AD702" s="299"/>
      <c r="AE702" s="299"/>
      <c r="AF702" s="299"/>
      <c r="AG702" s="299"/>
    </row>
    <row r="703" spans="1:33" ht="25.2" customHeight="1">
      <c r="A703" s="305"/>
      <c r="B703" s="303"/>
      <c r="C703" s="303"/>
      <c r="D703" s="299"/>
      <c r="E703" s="299"/>
      <c r="F703" s="299"/>
      <c r="G703" s="299"/>
      <c r="H703" s="299"/>
      <c r="I703" s="299"/>
      <c r="J703" s="299"/>
      <c r="K703" s="299"/>
      <c r="L703" s="299"/>
      <c r="M703" s="299"/>
      <c r="N703" s="299"/>
      <c r="O703" s="299"/>
      <c r="P703" s="299"/>
      <c r="Q703" s="299"/>
      <c r="R703" s="299"/>
      <c r="S703" s="299"/>
      <c r="T703" s="299"/>
      <c r="U703" s="299"/>
      <c r="V703" s="299"/>
      <c r="W703" s="299"/>
      <c r="X703" s="299"/>
      <c r="Y703" s="299"/>
      <c r="Z703" s="299"/>
      <c r="AA703" s="299"/>
      <c r="AB703" s="299"/>
      <c r="AC703" s="299"/>
      <c r="AD703" s="299"/>
      <c r="AE703" s="299"/>
      <c r="AF703" s="299"/>
      <c r="AG703" s="299"/>
    </row>
    <row r="704" spans="1:33" ht="25.2" customHeight="1">
      <c r="A704" s="305"/>
      <c r="B704" s="303"/>
      <c r="C704" s="303"/>
      <c r="D704" s="299"/>
      <c r="E704" s="299"/>
      <c r="F704" s="299"/>
      <c r="G704" s="299"/>
      <c r="H704" s="299"/>
      <c r="I704" s="299"/>
      <c r="J704" s="299"/>
      <c r="K704" s="299"/>
      <c r="L704" s="299"/>
      <c r="M704" s="299"/>
      <c r="N704" s="299"/>
      <c r="O704" s="299"/>
      <c r="P704" s="299"/>
      <c r="Q704" s="299"/>
      <c r="R704" s="299"/>
      <c r="S704" s="299"/>
      <c r="T704" s="299"/>
      <c r="U704" s="299"/>
      <c r="V704" s="299"/>
      <c r="W704" s="299"/>
      <c r="X704" s="299"/>
      <c r="Y704" s="299"/>
      <c r="Z704" s="299"/>
      <c r="AA704" s="299"/>
      <c r="AB704" s="299"/>
      <c r="AC704" s="299"/>
      <c r="AD704" s="299"/>
      <c r="AE704" s="299"/>
      <c r="AF704" s="299"/>
      <c r="AG704" s="299"/>
    </row>
    <row r="705" spans="1:33" ht="25.2" customHeight="1">
      <c r="A705" s="305"/>
      <c r="B705" s="303"/>
      <c r="C705" s="303"/>
      <c r="D705" s="299"/>
      <c r="E705" s="299"/>
      <c r="F705" s="299"/>
      <c r="G705" s="299"/>
      <c r="H705" s="299"/>
      <c r="I705" s="299"/>
      <c r="J705" s="299"/>
      <c r="K705" s="299"/>
      <c r="L705" s="299"/>
      <c r="M705" s="299"/>
      <c r="N705" s="299"/>
      <c r="O705" s="299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299"/>
      <c r="AA705" s="299"/>
      <c r="AB705" s="299"/>
      <c r="AC705" s="299"/>
      <c r="AD705" s="299"/>
      <c r="AE705" s="299"/>
      <c r="AF705" s="299"/>
      <c r="AG705" s="299"/>
    </row>
    <row r="706" spans="1:33" ht="25.2" customHeight="1">
      <c r="A706" s="305"/>
      <c r="B706" s="303"/>
      <c r="C706" s="303"/>
      <c r="D706" s="299"/>
      <c r="E706" s="299"/>
      <c r="F706" s="299"/>
      <c r="G706" s="299"/>
      <c r="H706" s="299"/>
      <c r="I706" s="299"/>
      <c r="J706" s="299"/>
      <c r="K706" s="299"/>
      <c r="L706" s="299"/>
      <c r="M706" s="299"/>
      <c r="N706" s="299"/>
      <c r="O706" s="299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299"/>
      <c r="AA706" s="299"/>
      <c r="AB706" s="299"/>
      <c r="AC706" s="299"/>
      <c r="AD706" s="299"/>
      <c r="AE706" s="299"/>
      <c r="AF706" s="299"/>
      <c r="AG706" s="299"/>
    </row>
    <row r="707" spans="1:33" ht="25.2" customHeight="1">
      <c r="A707" s="305"/>
      <c r="B707" s="303"/>
      <c r="C707" s="303"/>
      <c r="D707" s="299"/>
      <c r="E707" s="299"/>
      <c r="F707" s="299"/>
      <c r="G707" s="299"/>
      <c r="H707" s="299"/>
      <c r="I707" s="299"/>
      <c r="J707" s="299"/>
      <c r="K707" s="299"/>
      <c r="L707" s="299"/>
      <c r="M707" s="299"/>
      <c r="N707" s="299"/>
      <c r="O707" s="299"/>
      <c r="P707" s="299"/>
      <c r="Q707" s="299"/>
      <c r="R707" s="299"/>
      <c r="S707" s="299"/>
      <c r="T707" s="299"/>
      <c r="U707" s="299"/>
      <c r="V707" s="299"/>
      <c r="W707" s="299"/>
      <c r="X707" s="299"/>
      <c r="Y707" s="299"/>
      <c r="Z707" s="299"/>
      <c r="AA707" s="299"/>
      <c r="AB707" s="299"/>
      <c r="AC707" s="299"/>
      <c r="AD707" s="299"/>
      <c r="AE707" s="299"/>
      <c r="AF707" s="299"/>
      <c r="AG707" s="299"/>
    </row>
    <row r="708" spans="1:33" ht="25.2" customHeight="1">
      <c r="A708" s="305"/>
      <c r="B708" s="303"/>
      <c r="C708" s="303"/>
      <c r="D708" s="299"/>
      <c r="E708" s="299"/>
      <c r="F708" s="299"/>
      <c r="G708" s="299"/>
      <c r="H708" s="299"/>
      <c r="I708" s="299"/>
      <c r="J708" s="299"/>
      <c r="K708" s="299"/>
      <c r="L708" s="299"/>
      <c r="M708" s="299"/>
      <c r="N708" s="299"/>
      <c r="O708" s="299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299"/>
      <c r="AA708" s="299"/>
      <c r="AB708" s="299"/>
      <c r="AC708" s="299"/>
      <c r="AD708" s="299"/>
      <c r="AE708" s="299"/>
      <c r="AF708" s="299"/>
      <c r="AG708" s="299"/>
    </row>
    <row r="709" spans="1:33" ht="25.2" customHeight="1">
      <c r="A709" s="305"/>
      <c r="B709" s="303"/>
      <c r="C709" s="303"/>
      <c r="D709" s="299"/>
      <c r="E709" s="299"/>
      <c r="F709" s="299"/>
      <c r="G709" s="299"/>
      <c r="H709" s="299"/>
      <c r="I709" s="299"/>
      <c r="J709" s="299"/>
      <c r="K709" s="299"/>
      <c r="L709" s="299"/>
      <c r="M709" s="29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299"/>
      <c r="AA709" s="299"/>
      <c r="AB709" s="299"/>
      <c r="AC709" s="299"/>
      <c r="AD709" s="299"/>
      <c r="AE709" s="299"/>
      <c r="AF709" s="299"/>
      <c r="AG709" s="299"/>
    </row>
    <row r="710" spans="1:33" ht="25.2" customHeight="1">
      <c r="A710" s="305"/>
      <c r="B710" s="303"/>
      <c r="C710" s="303"/>
      <c r="D710" s="299"/>
      <c r="E710" s="299"/>
      <c r="F710" s="299"/>
      <c r="G710" s="299"/>
      <c r="H710" s="299"/>
      <c r="I710" s="299"/>
      <c r="J710" s="299"/>
      <c r="K710" s="299"/>
      <c r="L710" s="299"/>
      <c r="M710" s="299"/>
      <c r="N710" s="299"/>
      <c r="O710" s="299"/>
      <c r="P710" s="299"/>
      <c r="Q710" s="299"/>
      <c r="R710" s="299"/>
      <c r="S710" s="299"/>
      <c r="T710" s="299"/>
      <c r="U710" s="299"/>
      <c r="V710" s="299"/>
      <c r="W710" s="299"/>
      <c r="X710" s="299"/>
      <c r="Y710" s="299"/>
      <c r="Z710" s="299"/>
      <c r="AA710" s="299"/>
      <c r="AB710" s="299"/>
      <c r="AC710" s="299"/>
      <c r="AD710" s="299"/>
      <c r="AE710" s="299"/>
      <c r="AF710" s="299"/>
      <c r="AG710" s="299"/>
    </row>
    <row r="711" spans="1:33" ht="25.2" customHeight="1">
      <c r="A711" s="305"/>
      <c r="B711" s="303"/>
      <c r="C711" s="303"/>
      <c r="D711" s="299"/>
      <c r="E711" s="299"/>
      <c r="F711" s="299"/>
      <c r="G711" s="299"/>
      <c r="H711" s="299"/>
      <c r="I711" s="299"/>
      <c r="J711" s="299"/>
      <c r="K711" s="299"/>
      <c r="L711" s="299"/>
      <c r="M711" s="299"/>
      <c r="N711" s="299"/>
      <c r="O711" s="299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299"/>
      <c r="AA711" s="299"/>
      <c r="AB711" s="299"/>
      <c r="AC711" s="299"/>
      <c r="AD711" s="299"/>
      <c r="AE711" s="299"/>
      <c r="AF711" s="299"/>
      <c r="AG711" s="299"/>
    </row>
    <row r="712" spans="1:33" ht="25.2" customHeight="1">
      <c r="A712" s="305"/>
      <c r="B712" s="303"/>
      <c r="C712" s="303"/>
      <c r="D712" s="299"/>
      <c r="E712" s="299"/>
      <c r="F712" s="299"/>
      <c r="G712" s="299"/>
      <c r="H712" s="299"/>
      <c r="I712" s="299"/>
      <c r="J712" s="299"/>
      <c r="K712" s="299"/>
      <c r="L712" s="299"/>
      <c r="M712" s="299"/>
      <c r="N712" s="299"/>
      <c r="O712" s="299"/>
      <c r="P712" s="299"/>
      <c r="Q712" s="299"/>
      <c r="R712" s="299"/>
      <c r="S712" s="299"/>
      <c r="T712" s="299"/>
      <c r="U712" s="299"/>
      <c r="V712" s="299"/>
      <c r="W712" s="299"/>
      <c r="X712" s="299"/>
      <c r="Y712" s="299"/>
      <c r="Z712" s="299"/>
      <c r="AA712" s="299"/>
      <c r="AB712" s="299"/>
      <c r="AC712" s="299"/>
      <c r="AD712" s="299"/>
      <c r="AE712" s="299"/>
      <c r="AF712" s="299"/>
      <c r="AG712" s="299"/>
    </row>
    <row r="713" spans="1:33" ht="25.2" customHeight="1">
      <c r="A713" s="305"/>
      <c r="B713" s="303"/>
      <c r="C713" s="303"/>
      <c r="D713" s="299"/>
      <c r="E713" s="299"/>
      <c r="F713" s="299"/>
      <c r="G713" s="299"/>
      <c r="H713" s="299"/>
      <c r="I713" s="299"/>
      <c r="J713" s="299"/>
      <c r="K713" s="299"/>
      <c r="L713" s="299"/>
      <c r="M713" s="299"/>
      <c r="N713" s="299"/>
      <c r="O713" s="299"/>
      <c r="P713" s="299"/>
      <c r="Q713" s="299"/>
      <c r="R713" s="299"/>
      <c r="S713" s="299"/>
      <c r="T713" s="299"/>
      <c r="U713" s="299"/>
      <c r="V713" s="299"/>
      <c r="W713" s="299"/>
      <c r="X713" s="299"/>
      <c r="Y713" s="299"/>
      <c r="Z713" s="299"/>
      <c r="AA713" s="299"/>
      <c r="AB713" s="299"/>
      <c r="AC713" s="299"/>
      <c r="AD713" s="299"/>
      <c r="AE713" s="299"/>
      <c r="AF713" s="299"/>
      <c r="AG713" s="299"/>
    </row>
    <row r="714" spans="1:33" ht="25.2" customHeight="1">
      <c r="A714" s="305"/>
      <c r="B714" s="303"/>
      <c r="C714" s="303"/>
      <c r="D714" s="299"/>
      <c r="E714" s="299"/>
      <c r="F714" s="299"/>
      <c r="G714" s="299"/>
      <c r="H714" s="299"/>
      <c r="I714" s="299"/>
      <c r="J714" s="299"/>
      <c r="K714" s="299"/>
      <c r="L714" s="299"/>
      <c r="M714" s="299"/>
      <c r="N714" s="299"/>
      <c r="O714" s="299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299"/>
      <c r="AA714" s="299"/>
      <c r="AB714" s="299"/>
      <c r="AC714" s="299"/>
      <c r="AD714" s="299"/>
      <c r="AE714" s="299"/>
      <c r="AF714" s="299"/>
      <c r="AG714" s="299"/>
    </row>
    <row r="715" spans="1:33" ht="25.2" customHeight="1">
      <c r="A715" s="305"/>
      <c r="B715" s="303"/>
      <c r="C715" s="303"/>
      <c r="D715" s="299"/>
      <c r="E715" s="299"/>
      <c r="F715" s="299"/>
      <c r="G715" s="299"/>
      <c r="H715" s="299"/>
      <c r="I715" s="299"/>
      <c r="J715" s="299"/>
      <c r="K715" s="299"/>
      <c r="L715" s="299"/>
      <c r="M715" s="299"/>
      <c r="N715" s="299"/>
      <c r="O715" s="299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299"/>
      <c r="AA715" s="299"/>
      <c r="AB715" s="299"/>
      <c r="AC715" s="299"/>
      <c r="AD715" s="299"/>
      <c r="AE715" s="299"/>
      <c r="AF715" s="299"/>
      <c r="AG715" s="299"/>
    </row>
    <row r="716" spans="1:33" ht="25.2" customHeight="1">
      <c r="A716" s="305"/>
      <c r="B716" s="303"/>
      <c r="C716" s="303"/>
      <c r="D716" s="299"/>
      <c r="E716" s="299"/>
      <c r="F716" s="299"/>
      <c r="G716" s="299"/>
      <c r="H716" s="299"/>
      <c r="I716" s="299"/>
      <c r="J716" s="299"/>
      <c r="K716" s="299"/>
      <c r="L716" s="299"/>
      <c r="M716" s="299"/>
      <c r="N716" s="299"/>
      <c r="O716" s="299"/>
      <c r="P716" s="299"/>
      <c r="Q716" s="299"/>
      <c r="R716" s="299"/>
      <c r="S716" s="299"/>
      <c r="T716" s="299"/>
      <c r="U716" s="299"/>
      <c r="V716" s="299"/>
      <c r="W716" s="299"/>
      <c r="X716" s="299"/>
      <c r="Y716" s="299"/>
      <c r="Z716" s="299"/>
      <c r="AA716" s="299"/>
      <c r="AB716" s="299"/>
      <c r="AC716" s="299"/>
      <c r="AD716" s="299"/>
      <c r="AE716" s="299"/>
      <c r="AF716" s="299"/>
      <c r="AG716" s="299"/>
    </row>
    <row r="717" spans="1:33" ht="25.2" customHeight="1">
      <c r="A717" s="305"/>
      <c r="B717" s="303"/>
      <c r="C717" s="303"/>
      <c r="D717" s="299"/>
      <c r="E717" s="299"/>
      <c r="F717" s="299"/>
      <c r="G717" s="299"/>
      <c r="H717" s="299"/>
      <c r="I717" s="299"/>
      <c r="J717" s="299"/>
      <c r="K717" s="299"/>
      <c r="L717" s="299"/>
      <c r="M717" s="299"/>
      <c r="N717" s="299"/>
      <c r="O717" s="299"/>
      <c r="P717" s="299"/>
      <c r="Q717" s="299"/>
      <c r="R717" s="299"/>
      <c r="S717" s="299"/>
      <c r="T717" s="299"/>
      <c r="U717" s="299"/>
      <c r="V717" s="299"/>
      <c r="W717" s="299"/>
      <c r="X717" s="299"/>
      <c r="Y717" s="299"/>
      <c r="Z717" s="299"/>
      <c r="AA717" s="299"/>
      <c r="AB717" s="299"/>
      <c r="AC717" s="299"/>
      <c r="AD717" s="299"/>
      <c r="AE717" s="299"/>
      <c r="AF717" s="299"/>
      <c r="AG717" s="299"/>
    </row>
    <row r="718" spans="1:33" ht="25.2" customHeight="1">
      <c r="A718" s="305"/>
      <c r="B718" s="303"/>
      <c r="C718" s="303"/>
      <c r="D718" s="299"/>
      <c r="E718" s="299"/>
      <c r="F718" s="299"/>
      <c r="G718" s="299"/>
      <c r="H718" s="299"/>
      <c r="I718" s="299"/>
      <c r="J718" s="299"/>
      <c r="K718" s="299"/>
      <c r="L718" s="299"/>
      <c r="M718" s="299"/>
      <c r="N718" s="299"/>
      <c r="O718" s="299"/>
      <c r="P718" s="299"/>
      <c r="Q718" s="299"/>
      <c r="R718" s="299"/>
      <c r="S718" s="299"/>
      <c r="T718" s="299"/>
      <c r="U718" s="299"/>
      <c r="V718" s="299"/>
      <c r="W718" s="299"/>
      <c r="X718" s="299"/>
      <c r="Y718" s="299"/>
      <c r="Z718" s="299"/>
      <c r="AA718" s="299"/>
      <c r="AB718" s="299"/>
      <c r="AC718" s="299"/>
      <c r="AD718" s="299"/>
      <c r="AE718" s="299"/>
      <c r="AF718" s="299"/>
      <c r="AG718" s="299"/>
    </row>
    <row r="719" spans="1:33" ht="25.2" customHeight="1">
      <c r="A719" s="305"/>
      <c r="B719" s="303"/>
      <c r="C719" s="303"/>
      <c r="D719" s="299"/>
      <c r="E719" s="299"/>
      <c r="F719" s="299"/>
      <c r="G719" s="299"/>
      <c r="H719" s="299"/>
      <c r="I719" s="299"/>
      <c r="J719" s="299"/>
      <c r="K719" s="299"/>
      <c r="L719" s="299"/>
      <c r="M719" s="299"/>
      <c r="N719" s="299"/>
      <c r="O719" s="299"/>
      <c r="P719" s="299"/>
      <c r="Q719" s="299"/>
      <c r="R719" s="299"/>
      <c r="S719" s="299"/>
      <c r="T719" s="299"/>
      <c r="U719" s="299"/>
      <c r="V719" s="299"/>
      <c r="W719" s="299"/>
      <c r="X719" s="299"/>
      <c r="Y719" s="299"/>
      <c r="Z719" s="299"/>
      <c r="AA719" s="299"/>
      <c r="AB719" s="299"/>
      <c r="AC719" s="299"/>
      <c r="AD719" s="299"/>
      <c r="AE719" s="299"/>
      <c r="AF719" s="299"/>
      <c r="AG719" s="299"/>
    </row>
    <row r="720" spans="1:33" ht="25.2" customHeight="1">
      <c r="A720" s="305"/>
      <c r="B720" s="303"/>
      <c r="C720" s="303"/>
      <c r="D720" s="299"/>
      <c r="E720" s="299"/>
      <c r="F720" s="299"/>
      <c r="G720" s="299"/>
      <c r="H720" s="299"/>
      <c r="I720" s="299"/>
      <c r="J720" s="299"/>
      <c r="K720" s="299"/>
      <c r="L720" s="299"/>
      <c r="M720" s="299"/>
      <c r="N720" s="299"/>
      <c r="O720" s="299"/>
      <c r="P720" s="299"/>
      <c r="Q720" s="299"/>
      <c r="R720" s="299"/>
      <c r="S720" s="299"/>
      <c r="T720" s="299"/>
      <c r="U720" s="299"/>
      <c r="V720" s="299"/>
      <c r="W720" s="299"/>
      <c r="X720" s="299"/>
      <c r="Y720" s="299"/>
      <c r="Z720" s="299"/>
      <c r="AA720" s="299"/>
      <c r="AB720" s="299"/>
      <c r="AC720" s="299"/>
      <c r="AD720" s="299"/>
      <c r="AE720" s="299"/>
      <c r="AF720" s="299"/>
      <c r="AG720" s="299"/>
    </row>
    <row r="721" spans="1:33" ht="25.2" customHeight="1">
      <c r="A721" s="305"/>
      <c r="B721" s="303"/>
      <c r="C721" s="303"/>
      <c r="D721" s="299"/>
      <c r="E721" s="299"/>
      <c r="F721" s="299"/>
      <c r="G721" s="299"/>
      <c r="H721" s="299"/>
      <c r="I721" s="299"/>
      <c r="J721" s="299"/>
      <c r="K721" s="299"/>
      <c r="L721" s="299"/>
      <c r="M721" s="299"/>
      <c r="N721" s="299"/>
      <c r="O721" s="299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299"/>
      <c r="AA721" s="299"/>
      <c r="AB721" s="299"/>
      <c r="AC721" s="299"/>
      <c r="AD721" s="299"/>
      <c r="AE721" s="299"/>
      <c r="AF721" s="299"/>
      <c r="AG721" s="299"/>
    </row>
    <row r="722" spans="1:33" ht="25.2" customHeight="1">
      <c r="A722" s="305"/>
      <c r="B722" s="303"/>
      <c r="C722" s="303"/>
      <c r="D722" s="299"/>
      <c r="E722" s="299"/>
      <c r="F722" s="299"/>
      <c r="G722" s="299"/>
      <c r="H722" s="299"/>
      <c r="I722" s="299"/>
      <c r="J722" s="299"/>
      <c r="K722" s="299"/>
      <c r="L722" s="299"/>
      <c r="M722" s="29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299"/>
      <c r="AA722" s="299"/>
      <c r="AB722" s="299"/>
      <c r="AC722" s="299"/>
      <c r="AD722" s="299"/>
      <c r="AE722" s="299"/>
      <c r="AF722" s="299"/>
      <c r="AG722" s="299"/>
    </row>
    <row r="723" spans="1:33" ht="25.2" customHeight="1">
      <c r="A723" s="305"/>
      <c r="B723" s="303"/>
      <c r="C723" s="303"/>
      <c r="D723" s="299"/>
      <c r="E723" s="299"/>
      <c r="F723" s="299"/>
      <c r="G723" s="299"/>
      <c r="H723" s="299"/>
      <c r="I723" s="299"/>
      <c r="J723" s="299"/>
      <c r="K723" s="299"/>
      <c r="L723" s="299"/>
      <c r="M723" s="299"/>
      <c r="N723" s="299"/>
      <c r="O723" s="299"/>
      <c r="P723" s="299"/>
      <c r="Q723" s="299"/>
      <c r="R723" s="299"/>
      <c r="S723" s="299"/>
      <c r="T723" s="299"/>
      <c r="U723" s="299"/>
      <c r="V723" s="299"/>
      <c r="W723" s="299"/>
      <c r="X723" s="299"/>
      <c r="Y723" s="299"/>
      <c r="Z723" s="299"/>
      <c r="AA723" s="299"/>
      <c r="AB723" s="299"/>
      <c r="AC723" s="299"/>
      <c r="AD723" s="299"/>
      <c r="AE723" s="299"/>
      <c r="AF723" s="299"/>
      <c r="AG723" s="299"/>
    </row>
    <row r="724" spans="1:33" ht="25.2" customHeight="1">
      <c r="A724" s="305"/>
      <c r="B724" s="303"/>
      <c r="C724" s="303"/>
      <c r="D724" s="299"/>
      <c r="E724" s="299"/>
      <c r="F724" s="299"/>
      <c r="G724" s="299"/>
      <c r="H724" s="299"/>
      <c r="I724" s="299"/>
      <c r="J724" s="299"/>
      <c r="K724" s="299"/>
      <c r="L724" s="299"/>
      <c r="M724" s="299"/>
      <c r="N724" s="299"/>
      <c r="O724" s="299"/>
      <c r="P724" s="299"/>
      <c r="Q724" s="299"/>
      <c r="R724" s="299"/>
      <c r="S724" s="299"/>
      <c r="T724" s="299"/>
      <c r="U724" s="299"/>
      <c r="V724" s="299"/>
      <c r="W724" s="299"/>
      <c r="X724" s="299"/>
      <c r="Y724" s="299"/>
      <c r="Z724" s="299"/>
      <c r="AA724" s="299"/>
      <c r="AB724" s="299"/>
      <c r="AC724" s="299"/>
      <c r="AD724" s="299"/>
      <c r="AE724" s="299"/>
      <c r="AF724" s="299"/>
      <c r="AG724" s="299"/>
    </row>
    <row r="725" spans="1:33" ht="25.2" customHeight="1">
      <c r="A725" s="305"/>
      <c r="B725" s="303"/>
      <c r="C725" s="303"/>
      <c r="D725" s="299"/>
      <c r="E725" s="299"/>
      <c r="F725" s="299"/>
      <c r="G725" s="299"/>
      <c r="H725" s="299"/>
      <c r="I725" s="299"/>
      <c r="J725" s="299"/>
      <c r="K725" s="299"/>
      <c r="L725" s="299"/>
      <c r="M725" s="299"/>
      <c r="N725" s="299"/>
      <c r="O725" s="299"/>
      <c r="P725" s="299"/>
      <c r="Q725" s="299"/>
      <c r="R725" s="299"/>
      <c r="S725" s="299"/>
      <c r="T725" s="299"/>
      <c r="U725" s="299"/>
      <c r="V725" s="299"/>
      <c r="W725" s="299"/>
      <c r="X725" s="299"/>
      <c r="Y725" s="299"/>
      <c r="Z725" s="299"/>
      <c r="AA725" s="299"/>
      <c r="AB725" s="299"/>
      <c r="AC725" s="299"/>
      <c r="AD725" s="299"/>
      <c r="AE725" s="299"/>
      <c r="AF725" s="299"/>
      <c r="AG725" s="299"/>
    </row>
    <row r="726" spans="1:33" ht="25.2" customHeight="1">
      <c r="A726" s="305"/>
      <c r="B726" s="303"/>
      <c r="C726" s="303"/>
      <c r="D726" s="299"/>
      <c r="E726" s="299"/>
      <c r="F726" s="299"/>
      <c r="G726" s="299"/>
      <c r="H726" s="299"/>
      <c r="I726" s="299"/>
      <c r="J726" s="299"/>
      <c r="K726" s="299"/>
      <c r="L726" s="299"/>
      <c r="M726" s="299"/>
      <c r="N726" s="299"/>
      <c r="O726" s="299"/>
      <c r="P726" s="299"/>
      <c r="Q726" s="299"/>
      <c r="R726" s="299"/>
      <c r="S726" s="299"/>
      <c r="T726" s="299"/>
      <c r="U726" s="299"/>
      <c r="V726" s="299"/>
      <c r="W726" s="299"/>
      <c r="X726" s="299"/>
      <c r="Y726" s="299"/>
      <c r="Z726" s="299"/>
      <c r="AA726" s="299"/>
      <c r="AB726" s="299"/>
      <c r="AC726" s="299"/>
      <c r="AD726" s="299"/>
      <c r="AE726" s="299"/>
      <c r="AF726" s="299"/>
      <c r="AG726" s="299"/>
    </row>
    <row r="727" spans="1:33" ht="25.2" customHeight="1">
      <c r="A727" s="305"/>
      <c r="B727" s="303"/>
      <c r="C727" s="303"/>
      <c r="D727" s="299"/>
      <c r="E727" s="299"/>
      <c r="F727" s="299"/>
      <c r="G727" s="299"/>
      <c r="H727" s="299"/>
      <c r="I727" s="299"/>
      <c r="J727" s="299"/>
      <c r="K727" s="299"/>
      <c r="L727" s="299"/>
      <c r="M727" s="299"/>
      <c r="N727" s="299"/>
      <c r="O727" s="299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299"/>
      <c r="AA727" s="299"/>
      <c r="AB727" s="299"/>
      <c r="AC727" s="299"/>
      <c r="AD727" s="299"/>
      <c r="AE727" s="299"/>
      <c r="AF727" s="299"/>
      <c r="AG727" s="299"/>
    </row>
    <row r="728" spans="1:33" ht="25.2" customHeight="1">
      <c r="A728" s="305"/>
      <c r="B728" s="303"/>
      <c r="C728" s="303"/>
      <c r="D728" s="299"/>
      <c r="E728" s="299"/>
      <c r="F728" s="299"/>
      <c r="G728" s="299"/>
      <c r="H728" s="299"/>
      <c r="I728" s="299"/>
      <c r="J728" s="299"/>
      <c r="K728" s="299"/>
      <c r="L728" s="299"/>
      <c r="M728" s="299"/>
      <c r="N728" s="299"/>
      <c r="O728" s="299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299"/>
      <c r="AA728" s="299"/>
      <c r="AB728" s="299"/>
      <c r="AC728" s="299"/>
      <c r="AD728" s="299"/>
      <c r="AE728" s="299"/>
      <c r="AF728" s="299"/>
      <c r="AG728" s="299"/>
    </row>
    <row r="729" spans="1:33" ht="25.2" customHeight="1">
      <c r="A729" s="305"/>
      <c r="B729" s="303"/>
      <c r="C729" s="303"/>
      <c r="D729" s="299"/>
      <c r="E729" s="299"/>
      <c r="F729" s="299"/>
      <c r="G729" s="299"/>
      <c r="H729" s="299"/>
      <c r="I729" s="299"/>
      <c r="J729" s="299"/>
      <c r="K729" s="299"/>
      <c r="L729" s="299"/>
      <c r="M729" s="299"/>
      <c r="N729" s="299"/>
      <c r="O729" s="299"/>
      <c r="P729" s="299"/>
      <c r="Q729" s="299"/>
      <c r="R729" s="299"/>
      <c r="S729" s="299"/>
      <c r="T729" s="299"/>
      <c r="U729" s="299"/>
      <c r="V729" s="299"/>
      <c r="W729" s="299"/>
      <c r="X729" s="299"/>
      <c r="Y729" s="299"/>
      <c r="Z729" s="299"/>
      <c r="AA729" s="299"/>
      <c r="AB729" s="299"/>
      <c r="AC729" s="299"/>
      <c r="AD729" s="299"/>
      <c r="AE729" s="299"/>
      <c r="AF729" s="299"/>
      <c r="AG729" s="299"/>
    </row>
    <row r="730" spans="1:33" ht="25.2" customHeight="1">
      <c r="A730" s="305"/>
      <c r="B730" s="303"/>
      <c r="C730" s="303"/>
      <c r="D730" s="299"/>
      <c r="E730" s="299"/>
      <c r="F730" s="299"/>
      <c r="G730" s="299"/>
      <c r="H730" s="299"/>
      <c r="I730" s="299"/>
      <c r="J730" s="299"/>
      <c r="K730" s="299"/>
      <c r="L730" s="299"/>
      <c r="M730" s="299"/>
      <c r="N730" s="299"/>
      <c r="O730" s="299"/>
      <c r="P730" s="299"/>
      <c r="Q730" s="299"/>
      <c r="R730" s="299"/>
      <c r="S730" s="299"/>
      <c r="T730" s="299"/>
      <c r="U730" s="299"/>
      <c r="V730" s="299"/>
      <c r="W730" s="299"/>
      <c r="X730" s="299"/>
      <c r="Y730" s="299"/>
      <c r="Z730" s="299"/>
      <c r="AA730" s="299"/>
      <c r="AB730" s="299"/>
      <c r="AC730" s="299"/>
      <c r="AD730" s="299"/>
      <c r="AE730" s="299"/>
      <c r="AF730" s="299"/>
      <c r="AG730" s="299"/>
    </row>
    <row r="731" spans="1:33" ht="25.2" customHeight="1">
      <c r="A731" s="305"/>
      <c r="B731" s="303"/>
      <c r="C731" s="303"/>
      <c r="D731" s="299"/>
      <c r="E731" s="299"/>
      <c r="F731" s="299"/>
      <c r="G731" s="299"/>
      <c r="H731" s="299"/>
      <c r="I731" s="299"/>
      <c r="J731" s="299"/>
      <c r="K731" s="299"/>
      <c r="L731" s="299"/>
      <c r="M731" s="299"/>
      <c r="N731" s="299"/>
      <c r="O731" s="299"/>
      <c r="P731" s="299"/>
      <c r="Q731" s="299"/>
      <c r="R731" s="299"/>
      <c r="S731" s="299"/>
      <c r="T731" s="299"/>
      <c r="U731" s="299"/>
      <c r="V731" s="299"/>
      <c r="W731" s="299"/>
      <c r="X731" s="299"/>
      <c r="Y731" s="299"/>
      <c r="Z731" s="299"/>
      <c r="AA731" s="299"/>
      <c r="AB731" s="299"/>
      <c r="AC731" s="299"/>
      <c r="AD731" s="299"/>
      <c r="AE731" s="299"/>
      <c r="AF731" s="299"/>
      <c r="AG731" s="299"/>
    </row>
    <row r="732" spans="1:33" ht="25.2" customHeight="1">
      <c r="A732" s="305"/>
      <c r="B732" s="303"/>
      <c r="C732" s="303"/>
      <c r="D732" s="299"/>
      <c r="E732" s="299"/>
      <c r="F732" s="299"/>
      <c r="G732" s="299"/>
      <c r="H732" s="299"/>
      <c r="I732" s="299"/>
      <c r="J732" s="299"/>
      <c r="K732" s="299"/>
      <c r="L732" s="299"/>
      <c r="M732" s="299"/>
      <c r="N732" s="299"/>
      <c r="O732" s="299"/>
      <c r="P732" s="299"/>
      <c r="Q732" s="299"/>
      <c r="R732" s="299"/>
      <c r="S732" s="299"/>
      <c r="T732" s="299"/>
      <c r="U732" s="299"/>
      <c r="V732" s="299"/>
      <c r="W732" s="299"/>
      <c r="X732" s="299"/>
      <c r="Y732" s="299"/>
      <c r="Z732" s="299"/>
      <c r="AA732" s="299"/>
      <c r="AB732" s="299"/>
      <c r="AC732" s="299"/>
      <c r="AD732" s="299"/>
      <c r="AE732" s="299"/>
      <c r="AF732" s="299"/>
      <c r="AG732" s="299"/>
    </row>
    <row r="733" spans="1:33" ht="25.2" customHeight="1">
      <c r="A733" s="305"/>
      <c r="B733" s="303"/>
      <c r="C733" s="303"/>
      <c r="D733" s="299"/>
      <c r="E733" s="299"/>
      <c r="F733" s="299"/>
      <c r="G733" s="299"/>
      <c r="H733" s="299"/>
      <c r="I733" s="299"/>
      <c r="J733" s="299"/>
      <c r="K733" s="299"/>
      <c r="L733" s="299"/>
      <c r="M733" s="299"/>
      <c r="N733" s="299"/>
      <c r="O733" s="299"/>
      <c r="P733" s="299"/>
      <c r="Q733" s="299"/>
      <c r="R733" s="299"/>
      <c r="S733" s="299"/>
      <c r="T733" s="299"/>
      <c r="U733" s="299"/>
      <c r="V733" s="299"/>
      <c r="W733" s="299"/>
      <c r="X733" s="299"/>
      <c r="Y733" s="299"/>
      <c r="Z733" s="299"/>
      <c r="AA733" s="299"/>
      <c r="AB733" s="299"/>
      <c r="AC733" s="299"/>
      <c r="AD733" s="299"/>
      <c r="AE733" s="299"/>
      <c r="AF733" s="299"/>
      <c r="AG733" s="299"/>
    </row>
    <row r="734" spans="1:33" ht="25.2" customHeight="1">
      <c r="A734" s="305"/>
      <c r="B734" s="303"/>
      <c r="C734" s="303"/>
      <c r="D734" s="299"/>
      <c r="E734" s="299"/>
      <c r="F734" s="299"/>
      <c r="G734" s="299"/>
      <c r="H734" s="299"/>
      <c r="I734" s="299"/>
      <c r="J734" s="299"/>
      <c r="K734" s="299"/>
      <c r="L734" s="299"/>
      <c r="M734" s="29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299"/>
      <c r="AA734" s="299"/>
      <c r="AB734" s="299"/>
      <c r="AC734" s="299"/>
      <c r="AD734" s="299"/>
      <c r="AE734" s="299"/>
      <c r="AF734" s="299"/>
      <c r="AG734" s="299"/>
    </row>
    <row r="735" spans="1:33" ht="25.2" customHeight="1">
      <c r="A735" s="305"/>
      <c r="B735" s="303"/>
      <c r="C735" s="303"/>
      <c r="D735" s="299"/>
      <c r="E735" s="299"/>
      <c r="F735" s="299"/>
      <c r="G735" s="299"/>
      <c r="H735" s="299"/>
      <c r="I735" s="299"/>
      <c r="J735" s="299"/>
      <c r="K735" s="299"/>
      <c r="L735" s="299"/>
      <c r="M735" s="29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299"/>
      <c r="AA735" s="299"/>
      <c r="AB735" s="299"/>
      <c r="AC735" s="299"/>
      <c r="AD735" s="299"/>
      <c r="AE735" s="299"/>
      <c r="AF735" s="299"/>
      <c r="AG735" s="299"/>
    </row>
    <row r="736" spans="1:33" ht="25.2" customHeight="1">
      <c r="A736" s="305"/>
      <c r="B736" s="303"/>
      <c r="C736" s="303"/>
      <c r="D736" s="299"/>
      <c r="E736" s="299"/>
      <c r="F736" s="299"/>
      <c r="G736" s="299"/>
      <c r="H736" s="299"/>
      <c r="I736" s="299"/>
      <c r="J736" s="299"/>
      <c r="K736" s="299"/>
      <c r="L736" s="299"/>
      <c r="M736" s="299"/>
      <c r="N736" s="299"/>
      <c r="O736" s="299"/>
      <c r="P736" s="299"/>
      <c r="Q736" s="299"/>
      <c r="R736" s="299"/>
      <c r="S736" s="299"/>
      <c r="T736" s="299"/>
      <c r="U736" s="299"/>
      <c r="V736" s="299"/>
      <c r="W736" s="299"/>
      <c r="X736" s="299"/>
      <c r="Y736" s="299"/>
      <c r="Z736" s="299"/>
      <c r="AA736" s="299"/>
      <c r="AB736" s="299"/>
      <c r="AC736" s="299"/>
      <c r="AD736" s="299"/>
      <c r="AE736" s="299"/>
      <c r="AF736" s="299"/>
      <c r="AG736" s="299"/>
    </row>
    <row r="737" spans="1:33" ht="25.2" customHeight="1">
      <c r="A737" s="305"/>
      <c r="B737" s="303"/>
      <c r="C737" s="303"/>
      <c r="D737" s="299"/>
      <c r="E737" s="299"/>
      <c r="F737" s="299"/>
      <c r="G737" s="299"/>
      <c r="H737" s="299"/>
      <c r="I737" s="299"/>
      <c r="J737" s="299"/>
      <c r="K737" s="299"/>
      <c r="L737" s="299"/>
      <c r="M737" s="299"/>
      <c r="N737" s="299"/>
      <c r="O737" s="299"/>
      <c r="P737" s="299"/>
      <c r="Q737" s="299"/>
      <c r="R737" s="299"/>
      <c r="S737" s="299"/>
      <c r="T737" s="299"/>
      <c r="U737" s="299"/>
      <c r="V737" s="299"/>
      <c r="W737" s="299"/>
      <c r="X737" s="299"/>
      <c r="Y737" s="299"/>
      <c r="Z737" s="299"/>
      <c r="AA737" s="299"/>
      <c r="AB737" s="299"/>
      <c r="AC737" s="299"/>
      <c r="AD737" s="299"/>
      <c r="AE737" s="299"/>
      <c r="AF737" s="299"/>
      <c r="AG737" s="299"/>
    </row>
    <row r="738" spans="1:33" ht="25.2" customHeight="1">
      <c r="A738" s="305"/>
      <c r="B738" s="303"/>
      <c r="C738" s="303"/>
      <c r="D738" s="299"/>
      <c r="E738" s="299"/>
      <c r="F738" s="299"/>
      <c r="G738" s="299"/>
      <c r="H738" s="299"/>
      <c r="I738" s="299"/>
      <c r="J738" s="299"/>
      <c r="K738" s="299"/>
      <c r="L738" s="299"/>
      <c r="M738" s="299"/>
      <c r="N738" s="299"/>
      <c r="O738" s="299"/>
      <c r="P738" s="299"/>
      <c r="Q738" s="299"/>
      <c r="R738" s="299"/>
      <c r="S738" s="299"/>
      <c r="T738" s="299"/>
      <c r="U738" s="299"/>
      <c r="V738" s="299"/>
      <c r="W738" s="299"/>
      <c r="X738" s="299"/>
      <c r="Y738" s="299"/>
      <c r="Z738" s="299"/>
      <c r="AA738" s="299"/>
      <c r="AB738" s="299"/>
      <c r="AC738" s="299"/>
      <c r="AD738" s="299"/>
      <c r="AE738" s="299"/>
      <c r="AF738" s="299"/>
      <c r="AG738" s="299"/>
    </row>
    <row r="739" spans="1:33" ht="25.2" customHeight="1">
      <c r="A739" s="305"/>
      <c r="B739" s="303"/>
      <c r="C739" s="303"/>
      <c r="D739" s="299"/>
      <c r="E739" s="299"/>
      <c r="F739" s="299"/>
      <c r="G739" s="299"/>
      <c r="H739" s="299"/>
      <c r="I739" s="299"/>
      <c r="J739" s="299"/>
      <c r="K739" s="299"/>
      <c r="L739" s="299"/>
      <c r="M739" s="299"/>
      <c r="N739" s="299"/>
      <c r="O739" s="299"/>
      <c r="P739" s="299"/>
      <c r="Q739" s="299"/>
      <c r="R739" s="299"/>
      <c r="S739" s="299"/>
      <c r="T739" s="299"/>
      <c r="U739" s="299"/>
      <c r="V739" s="299"/>
      <c r="W739" s="299"/>
      <c r="X739" s="299"/>
      <c r="Y739" s="299"/>
      <c r="Z739" s="299"/>
      <c r="AA739" s="299"/>
      <c r="AB739" s="299"/>
      <c r="AC739" s="299"/>
      <c r="AD739" s="299"/>
      <c r="AE739" s="299"/>
      <c r="AF739" s="299"/>
      <c r="AG739" s="299"/>
    </row>
    <row r="740" spans="1:33" ht="25.2" customHeight="1">
      <c r="A740" s="305"/>
      <c r="B740" s="303"/>
      <c r="C740" s="303"/>
      <c r="D740" s="299"/>
      <c r="E740" s="299"/>
      <c r="F740" s="299"/>
      <c r="G740" s="299"/>
      <c r="H740" s="299"/>
      <c r="I740" s="299"/>
      <c r="J740" s="299"/>
      <c r="K740" s="299"/>
      <c r="L740" s="299"/>
      <c r="M740" s="299"/>
      <c r="N740" s="299"/>
      <c r="O740" s="299"/>
      <c r="P740" s="299"/>
      <c r="Q740" s="299"/>
      <c r="R740" s="299"/>
      <c r="S740" s="299"/>
      <c r="T740" s="299"/>
      <c r="U740" s="299"/>
      <c r="V740" s="299"/>
      <c r="W740" s="299"/>
      <c r="X740" s="299"/>
      <c r="Y740" s="299"/>
      <c r="Z740" s="299"/>
      <c r="AA740" s="299"/>
      <c r="AB740" s="299"/>
      <c r="AC740" s="299"/>
      <c r="AD740" s="299"/>
      <c r="AE740" s="299"/>
      <c r="AF740" s="299"/>
      <c r="AG740" s="299"/>
    </row>
    <row r="741" spans="1:33" ht="25.2" customHeight="1">
      <c r="A741" s="305"/>
      <c r="B741" s="303"/>
      <c r="C741" s="303"/>
      <c r="D741" s="299"/>
      <c r="E741" s="299"/>
      <c r="F741" s="299"/>
      <c r="G741" s="299"/>
      <c r="H741" s="299"/>
      <c r="I741" s="299"/>
      <c r="J741" s="299"/>
      <c r="K741" s="299"/>
      <c r="L741" s="299"/>
      <c r="M741" s="299"/>
      <c r="N741" s="299"/>
      <c r="O741" s="299"/>
      <c r="P741" s="299"/>
      <c r="Q741" s="299"/>
      <c r="R741" s="299"/>
      <c r="S741" s="299"/>
      <c r="T741" s="299"/>
      <c r="U741" s="299"/>
      <c r="V741" s="299"/>
      <c r="W741" s="299"/>
      <c r="X741" s="299"/>
      <c r="Y741" s="299"/>
      <c r="Z741" s="299"/>
      <c r="AA741" s="299"/>
      <c r="AB741" s="299"/>
      <c r="AC741" s="299"/>
      <c r="AD741" s="299"/>
      <c r="AE741" s="299"/>
      <c r="AF741" s="299"/>
      <c r="AG741" s="299"/>
    </row>
    <row r="742" spans="1:33" ht="25.2" customHeight="1">
      <c r="A742" s="305"/>
      <c r="B742" s="303"/>
      <c r="C742" s="303"/>
      <c r="D742" s="299"/>
      <c r="E742" s="299"/>
      <c r="F742" s="299"/>
      <c r="G742" s="299"/>
      <c r="H742" s="299"/>
      <c r="I742" s="299"/>
      <c r="J742" s="299"/>
      <c r="K742" s="299"/>
      <c r="L742" s="299"/>
      <c r="M742" s="299"/>
      <c r="N742" s="299"/>
      <c r="O742" s="299"/>
      <c r="P742" s="299"/>
      <c r="Q742" s="299"/>
      <c r="R742" s="299"/>
      <c r="S742" s="299"/>
      <c r="T742" s="299"/>
      <c r="U742" s="299"/>
      <c r="V742" s="299"/>
      <c r="W742" s="299"/>
      <c r="X742" s="299"/>
      <c r="Y742" s="299"/>
      <c r="Z742" s="299"/>
      <c r="AA742" s="299"/>
      <c r="AB742" s="299"/>
      <c r="AC742" s="299"/>
      <c r="AD742" s="299"/>
      <c r="AE742" s="299"/>
      <c r="AF742" s="299"/>
      <c r="AG742" s="299"/>
    </row>
    <row r="743" spans="1:33" ht="25.2" customHeight="1">
      <c r="A743" s="305"/>
      <c r="B743" s="304"/>
      <c r="C743" s="303"/>
      <c r="D743" s="299"/>
      <c r="E743" s="299"/>
      <c r="F743" s="299"/>
      <c r="G743" s="299"/>
      <c r="H743" s="299"/>
      <c r="I743" s="299"/>
      <c r="J743" s="299"/>
      <c r="K743" s="299"/>
      <c r="L743" s="299"/>
      <c r="M743" s="299"/>
      <c r="N743" s="299"/>
      <c r="O743" s="299"/>
      <c r="P743" s="299"/>
      <c r="Q743" s="299"/>
      <c r="R743" s="299"/>
      <c r="S743" s="299"/>
      <c r="T743" s="299"/>
      <c r="U743" s="299"/>
      <c r="V743" s="299"/>
      <c r="W743" s="299"/>
      <c r="X743" s="299"/>
      <c r="Y743" s="299"/>
      <c r="Z743" s="299"/>
      <c r="AA743" s="299"/>
      <c r="AB743" s="299"/>
      <c r="AC743" s="299"/>
      <c r="AD743" s="299"/>
      <c r="AE743" s="299"/>
      <c r="AF743" s="299"/>
      <c r="AG743" s="299"/>
    </row>
    <row r="744" spans="1:33" ht="25.2" customHeight="1">
      <c r="A744" s="305"/>
      <c r="B744" s="304"/>
      <c r="C744" s="303"/>
      <c r="D744" s="299"/>
      <c r="E744" s="299"/>
      <c r="F744" s="299"/>
      <c r="G744" s="299"/>
      <c r="H744" s="299"/>
      <c r="I744" s="299"/>
      <c r="J744" s="299"/>
      <c r="K744" s="299"/>
      <c r="L744" s="299"/>
      <c r="M744" s="299"/>
      <c r="N744" s="299"/>
      <c r="O744" s="299"/>
      <c r="P744" s="299"/>
      <c r="Q744" s="299"/>
      <c r="R744" s="299"/>
      <c r="S744" s="299"/>
      <c r="T744" s="299"/>
      <c r="U744" s="299"/>
      <c r="V744" s="299"/>
      <c r="W744" s="299"/>
      <c r="X744" s="299"/>
      <c r="Y744" s="299"/>
      <c r="Z744" s="299"/>
      <c r="AA744" s="299"/>
      <c r="AB744" s="299"/>
      <c r="AC744" s="299"/>
      <c r="AD744" s="299"/>
      <c r="AE744" s="299"/>
      <c r="AF744" s="299"/>
      <c r="AG744" s="299"/>
    </row>
    <row r="745" spans="1:33" ht="25.2" customHeight="1">
      <c r="A745" s="305"/>
      <c r="B745" s="304"/>
      <c r="C745" s="303"/>
      <c r="D745" s="299"/>
      <c r="E745" s="299"/>
      <c r="F745" s="299"/>
      <c r="G745" s="299"/>
      <c r="H745" s="299"/>
      <c r="I745" s="299"/>
      <c r="J745" s="299"/>
      <c r="K745" s="299"/>
      <c r="L745" s="299"/>
      <c r="M745" s="299"/>
      <c r="N745" s="299"/>
      <c r="O745" s="299"/>
      <c r="P745" s="299"/>
      <c r="Q745" s="299"/>
      <c r="R745" s="299"/>
      <c r="S745" s="299"/>
      <c r="T745" s="299"/>
      <c r="U745" s="299"/>
      <c r="V745" s="299"/>
      <c r="W745" s="299"/>
      <c r="X745" s="299"/>
      <c r="Y745" s="299"/>
      <c r="Z745" s="299"/>
      <c r="AA745" s="299"/>
      <c r="AB745" s="299"/>
      <c r="AC745" s="299"/>
      <c r="AD745" s="299"/>
      <c r="AE745" s="299"/>
      <c r="AF745" s="299"/>
      <c r="AG745" s="299"/>
    </row>
    <row r="746" spans="1:33" ht="25.2" customHeight="1">
      <c r="A746" s="305"/>
      <c r="B746" s="304"/>
      <c r="C746" s="303"/>
      <c r="D746" s="299"/>
      <c r="E746" s="299"/>
      <c r="F746" s="299"/>
      <c r="G746" s="299"/>
      <c r="H746" s="299"/>
      <c r="I746" s="299"/>
      <c r="J746" s="299"/>
      <c r="K746" s="299"/>
      <c r="L746" s="299"/>
      <c r="M746" s="299"/>
      <c r="N746" s="299"/>
      <c r="O746" s="299"/>
      <c r="P746" s="299"/>
      <c r="Q746" s="299"/>
      <c r="R746" s="299"/>
      <c r="S746" s="299"/>
      <c r="T746" s="299"/>
      <c r="U746" s="299"/>
      <c r="V746" s="299"/>
      <c r="W746" s="299"/>
      <c r="X746" s="299"/>
      <c r="Y746" s="299"/>
      <c r="Z746" s="299"/>
      <c r="AA746" s="299"/>
      <c r="AB746" s="299"/>
      <c r="AC746" s="299"/>
      <c r="AD746" s="299"/>
      <c r="AE746" s="299"/>
      <c r="AF746" s="299"/>
      <c r="AG746" s="299"/>
    </row>
    <row r="747" spans="1:33" ht="25.2" customHeight="1">
      <c r="A747" s="305"/>
      <c r="B747" s="304"/>
      <c r="C747" s="303"/>
      <c r="D747" s="299"/>
      <c r="E747" s="299"/>
      <c r="F747" s="299"/>
      <c r="G747" s="299"/>
      <c r="H747" s="299"/>
      <c r="I747" s="299"/>
      <c r="J747" s="299"/>
      <c r="K747" s="299"/>
      <c r="L747" s="299"/>
      <c r="M747" s="299"/>
      <c r="N747" s="299"/>
      <c r="O747" s="299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299"/>
      <c r="AA747" s="299"/>
      <c r="AB747" s="299"/>
      <c r="AC747" s="299"/>
      <c r="AD747" s="299"/>
      <c r="AE747" s="299"/>
      <c r="AF747" s="299"/>
      <c r="AG747" s="299"/>
    </row>
    <row r="748" spans="1:33" ht="25.2" customHeight="1">
      <c r="A748" s="305"/>
      <c r="B748" s="304"/>
      <c r="C748" s="303"/>
      <c r="D748" s="299"/>
      <c r="E748" s="299"/>
      <c r="F748" s="299"/>
      <c r="G748" s="299"/>
      <c r="H748" s="299"/>
      <c r="I748" s="299"/>
      <c r="J748" s="299"/>
      <c r="K748" s="299"/>
      <c r="L748" s="299"/>
      <c r="M748" s="29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299"/>
      <c r="AA748" s="299"/>
      <c r="AB748" s="299"/>
      <c r="AC748" s="299"/>
      <c r="AD748" s="299"/>
      <c r="AE748" s="299"/>
      <c r="AF748" s="299"/>
      <c r="AG748" s="299"/>
    </row>
    <row r="749" spans="1:33" ht="25.2" customHeight="1">
      <c r="A749" s="305"/>
      <c r="B749" s="304"/>
      <c r="C749" s="303"/>
      <c r="D749" s="299"/>
      <c r="E749" s="299"/>
      <c r="F749" s="299"/>
      <c r="G749" s="299"/>
      <c r="H749" s="299"/>
      <c r="I749" s="299"/>
      <c r="J749" s="299"/>
      <c r="K749" s="299"/>
      <c r="L749" s="299"/>
      <c r="M749" s="299"/>
      <c r="N749" s="299"/>
      <c r="O749" s="299"/>
      <c r="P749" s="299"/>
      <c r="Q749" s="299"/>
      <c r="R749" s="299"/>
      <c r="S749" s="299"/>
      <c r="T749" s="299"/>
      <c r="U749" s="299"/>
      <c r="V749" s="299"/>
      <c r="W749" s="299"/>
      <c r="X749" s="299"/>
      <c r="Y749" s="299"/>
      <c r="Z749" s="299"/>
      <c r="AA749" s="299"/>
      <c r="AB749" s="299"/>
      <c r="AC749" s="299"/>
      <c r="AD749" s="299"/>
      <c r="AE749" s="299"/>
      <c r="AF749" s="299"/>
      <c r="AG749" s="299"/>
    </row>
    <row r="750" spans="1:33" ht="25.2" customHeight="1">
      <c r="A750" s="305"/>
      <c r="B750" s="304"/>
      <c r="C750" s="303"/>
      <c r="D750" s="299"/>
      <c r="E750" s="299"/>
      <c r="F750" s="299"/>
      <c r="G750" s="299"/>
      <c r="H750" s="299"/>
      <c r="I750" s="299"/>
      <c r="J750" s="299"/>
      <c r="K750" s="299"/>
      <c r="L750" s="299"/>
      <c r="M750" s="299"/>
      <c r="N750" s="299"/>
      <c r="O750" s="299"/>
      <c r="P750" s="299"/>
      <c r="Q750" s="299"/>
      <c r="R750" s="299"/>
      <c r="S750" s="299"/>
      <c r="T750" s="299"/>
      <c r="U750" s="299"/>
      <c r="V750" s="299"/>
      <c r="W750" s="299"/>
      <c r="X750" s="299"/>
      <c r="Y750" s="299"/>
      <c r="Z750" s="299"/>
      <c r="AA750" s="299"/>
      <c r="AB750" s="299"/>
      <c r="AC750" s="299"/>
      <c r="AD750" s="299"/>
      <c r="AE750" s="299"/>
      <c r="AF750" s="299"/>
      <c r="AG750" s="299"/>
    </row>
    <row r="751" spans="1:33" ht="25.2" customHeight="1">
      <c r="A751" s="305"/>
      <c r="B751" s="304"/>
      <c r="C751" s="303"/>
      <c r="D751" s="299"/>
      <c r="E751" s="299"/>
      <c r="F751" s="299"/>
      <c r="G751" s="299"/>
      <c r="H751" s="299"/>
      <c r="I751" s="299"/>
      <c r="J751" s="299"/>
      <c r="K751" s="299"/>
      <c r="L751" s="299"/>
      <c r="M751" s="299"/>
      <c r="N751" s="299"/>
      <c r="O751" s="299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299"/>
      <c r="AA751" s="299"/>
      <c r="AB751" s="299"/>
      <c r="AC751" s="299"/>
      <c r="AD751" s="299"/>
      <c r="AE751" s="299"/>
      <c r="AF751" s="299"/>
      <c r="AG751" s="299"/>
    </row>
    <row r="752" spans="1:33" ht="25.2" customHeight="1">
      <c r="A752" s="305"/>
      <c r="B752" s="304"/>
      <c r="C752" s="303"/>
      <c r="D752" s="299"/>
      <c r="E752" s="299"/>
      <c r="F752" s="299"/>
      <c r="G752" s="299"/>
      <c r="H752" s="299"/>
      <c r="I752" s="299"/>
      <c r="J752" s="299"/>
      <c r="K752" s="299"/>
      <c r="L752" s="299"/>
      <c r="M752" s="29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299"/>
      <c r="Z752" s="299"/>
      <c r="AA752" s="299"/>
      <c r="AB752" s="299"/>
      <c r="AC752" s="299"/>
      <c r="AD752" s="299"/>
      <c r="AE752" s="299"/>
      <c r="AF752" s="299"/>
      <c r="AG752" s="299"/>
    </row>
    <row r="753" spans="1:33" ht="25.2" customHeight="1">
      <c r="A753" s="305"/>
      <c r="B753" s="304"/>
      <c r="C753" s="303"/>
      <c r="D753" s="299"/>
      <c r="E753" s="299"/>
      <c r="F753" s="299"/>
      <c r="G753" s="299"/>
      <c r="H753" s="299"/>
      <c r="I753" s="299"/>
      <c r="J753" s="299"/>
      <c r="K753" s="299"/>
      <c r="L753" s="299"/>
      <c r="M753" s="29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299"/>
      <c r="Z753" s="299"/>
      <c r="AA753" s="299"/>
      <c r="AB753" s="299"/>
      <c r="AC753" s="299"/>
      <c r="AD753" s="299"/>
      <c r="AE753" s="299"/>
      <c r="AF753" s="299"/>
      <c r="AG753" s="299"/>
    </row>
    <row r="754" spans="1:33" ht="25.2" customHeight="1">
      <c r="A754" s="305"/>
      <c r="B754" s="304"/>
      <c r="C754" s="303"/>
      <c r="D754" s="299"/>
      <c r="E754" s="299"/>
      <c r="F754" s="299"/>
      <c r="G754" s="299"/>
      <c r="H754" s="299"/>
      <c r="I754" s="299"/>
      <c r="J754" s="299"/>
      <c r="K754" s="299"/>
      <c r="L754" s="299"/>
      <c r="M754" s="29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299"/>
      <c r="Z754" s="299"/>
      <c r="AA754" s="299"/>
      <c r="AB754" s="299"/>
      <c r="AC754" s="299"/>
      <c r="AD754" s="299"/>
      <c r="AE754" s="299"/>
      <c r="AF754" s="299"/>
      <c r="AG754" s="299"/>
    </row>
    <row r="755" spans="1:33" ht="25.2" customHeight="1">
      <c r="A755" s="305"/>
      <c r="B755" s="304"/>
      <c r="C755" s="303"/>
      <c r="D755" s="299"/>
      <c r="E755" s="299"/>
      <c r="F755" s="299"/>
      <c r="G755" s="299"/>
      <c r="H755" s="299"/>
      <c r="I755" s="299"/>
      <c r="J755" s="299"/>
      <c r="K755" s="299"/>
      <c r="L755" s="299"/>
      <c r="M755" s="299"/>
      <c r="N755" s="299"/>
      <c r="O755" s="299"/>
      <c r="P755" s="299"/>
      <c r="Q755" s="299"/>
      <c r="R755" s="299"/>
      <c r="S755" s="299"/>
      <c r="T755" s="299"/>
      <c r="U755" s="299"/>
      <c r="V755" s="299"/>
      <c r="W755" s="299"/>
      <c r="X755" s="299"/>
      <c r="Y755" s="299"/>
      <c r="Z755" s="299"/>
      <c r="AA755" s="299"/>
      <c r="AB755" s="299"/>
      <c r="AC755" s="299"/>
      <c r="AD755" s="299"/>
      <c r="AE755" s="299"/>
      <c r="AF755" s="299"/>
      <c r="AG755" s="299"/>
    </row>
    <row r="756" spans="1:33" ht="25.2" customHeight="1">
      <c r="A756" s="305"/>
      <c r="B756" s="304"/>
      <c r="C756" s="303"/>
      <c r="D756" s="299"/>
      <c r="E756" s="299"/>
      <c r="F756" s="299"/>
      <c r="G756" s="299"/>
      <c r="H756" s="299"/>
      <c r="I756" s="299"/>
      <c r="J756" s="299"/>
      <c r="K756" s="299"/>
      <c r="L756" s="299"/>
      <c r="M756" s="299"/>
      <c r="N756" s="299"/>
      <c r="O756" s="299"/>
      <c r="P756" s="299"/>
      <c r="Q756" s="299"/>
      <c r="R756" s="299"/>
      <c r="S756" s="299"/>
      <c r="T756" s="299"/>
      <c r="U756" s="299"/>
      <c r="V756" s="299"/>
      <c r="W756" s="299"/>
      <c r="X756" s="299"/>
      <c r="Y756" s="299"/>
      <c r="Z756" s="299"/>
      <c r="AA756" s="299"/>
      <c r="AB756" s="299"/>
      <c r="AC756" s="299"/>
      <c r="AD756" s="299"/>
      <c r="AE756" s="299"/>
      <c r="AF756" s="299"/>
      <c r="AG756" s="299"/>
    </row>
    <row r="757" spans="1:33" ht="25.2" customHeight="1">
      <c r="A757" s="305"/>
      <c r="B757" s="304"/>
      <c r="C757" s="303"/>
      <c r="D757" s="299"/>
      <c r="E757" s="299"/>
      <c r="F757" s="299"/>
      <c r="G757" s="299"/>
      <c r="H757" s="299"/>
      <c r="I757" s="299"/>
      <c r="J757" s="299"/>
      <c r="K757" s="299"/>
      <c r="L757" s="299"/>
      <c r="M757" s="299"/>
      <c r="N757" s="299"/>
      <c r="O757" s="299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299"/>
      <c r="AA757" s="299"/>
      <c r="AB757" s="299"/>
      <c r="AC757" s="299"/>
      <c r="AD757" s="299"/>
      <c r="AE757" s="299"/>
      <c r="AF757" s="299"/>
      <c r="AG757" s="299"/>
    </row>
    <row r="758" spans="1:33" ht="25.2" customHeight="1">
      <c r="A758" s="305"/>
      <c r="B758" s="304"/>
      <c r="C758" s="303"/>
      <c r="D758" s="299"/>
      <c r="E758" s="299"/>
      <c r="F758" s="299"/>
      <c r="G758" s="299"/>
      <c r="H758" s="299"/>
      <c r="I758" s="299"/>
      <c r="J758" s="299"/>
      <c r="K758" s="299"/>
      <c r="L758" s="299"/>
      <c r="M758" s="299"/>
      <c r="N758" s="299"/>
      <c r="O758" s="299"/>
      <c r="P758" s="299"/>
      <c r="Q758" s="299"/>
      <c r="R758" s="299"/>
      <c r="S758" s="299"/>
      <c r="T758" s="299"/>
      <c r="U758" s="299"/>
      <c r="V758" s="299"/>
      <c r="W758" s="299"/>
      <c r="X758" s="299"/>
      <c r="Y758" s="299"/>
      <c r="Z758" s="299"/>
      <c r="AA758" s="299"/>
      <c r="AB758" s="299"/>
      <c r="AC758" s="299"/>
      <c r="AD758" s="299"/>
      <c r="AE758" s="299"/>
      <c r="AF758" s="299"/>
      <c r="AG758" s="299"/>
    </row>
    <row r="759" spans="1:33" ht="25.2" customHeight="1">
      <c r="A759" s="305"/>
      <c r="B759" s="304"/>
      <c r="C759" s="303"/>
      <c r="D759" s="299"/>
      <c r="E759" s="299"/>
      <c r="F759" s="299"/>
      <c r="G759" s="299"/>
      <c r="H759" s="299"/>
      <c r="I759" s="299"/>
      <c r="J759" s="299"/>
      <c r="K759" s="299"/>
      <c r="L759" s="299"/>
      <c r="M759" s="299"/>
      <c r="N759" s="299"/>
      <c r="O759" s="299"/>
      <c r="P759" s="299"/>
      <c r="Q759" s="299"/>
      <c r="R759" s="299"/>
      <c r="S759" s="299"/>
      <c r="T759" s="299"/>
      <c r="U759" s="299"/>
      <c r="V759" s="299"/>
      <c r="W759" s="299"/>
      <c r="X759" s="299"/>
      <c r="Y759" s="299"/>
      <c r="Z759" s="299"/>
      <c r="AA759" s="299"/>
      <c r="AB759" s="299"/>
      <c r="AC759" s="299"/>
      <c r="AD759" s="299"/>
      <c r="AE759" s="299"/>
      <c r="AF759" s="299"/>
      <c r="AG759" s="299"/>
    </row>
    <row r="760" spans="1:33" ht="25.2" customHeight="1">
      <c r="A760" s="305"/>
      <c r="B760" s="304"/>
      <c r="C760" s="303"/>
      <c r="D760" s="299"/>
      <c r="E760" s="299"/>
      <c r="F760" s="299"/>
      <c r="G760" s="299"/>
      <c r="H760" s="299"/>
      <c r="I760" s="299"/>
      <c r="J760" s="299"/>
      <c r="K760" s="299"/>
      <c r="L760" s="299"/>
      <c r="M760" s="299"/>
      <c r="N760" s="299"/>
      <c r="O760" s="299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299"/>
      <c r="AA760" s="299"/>
      <c r="AB760" s="299"/>
      <c r="AC760" s="299"/>
      <c r="AD760" s="299"/>
      <c r="AE760" s="299"/>
      <c r="AF760" s="299"/>
      <c r="AG760" s="299"/>
    </row>
    <row r="761" spans="1:33" ht="25.2" customHeight="1">
      <c r="A761" s="305"/>
      <c r="B761" s="304"/>
      <c r="C761" s="303"/>
      <c r="D761" s="299"/>
      <c r="E761" s="299"/>
      <c r="F761" s="299"/>
      <c r="G761" s="299"/>
      <c r="H761" s="299"/>
      <c r="I761" s="299"/>
      <c r="J761" s="299"/>
      <c r="K761" s="299"/>
      <c r="L761" s="299"/>
      <c r="M761" s="29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299"/>
      <c r="AA761" s="299"/>
      <c r="AB761" s="299"/>
      <c r="AC761" s="299"/>
      <c r="AD761" s="299"/>
      <c r="AE761" s="299"/>
      <c r="AF761" s="299"/>
      <c r="AG761" s="299"/>
    </row>
    <row r="762" spans="1:33" ht="25.2" customHeight="1">
      <c r="A762" s="305"/>
      <c r="B762" s="304"/>
      <c r="C762" s="303"/>
      <c r="D762" s="299"/>
      <c r="E762" s="299"/>
      <c r="F762" s="299"/>
      <c r="G762" s="299"/>
      <c r="H762" s="299"/>
      <c r="I762" s="299"/>
      <c r="J762" s="299"/>
      <c r="K762" s="299"/>
      <c r="L762" s="299"/>
      <c r="M762" s="299"/>
      <c r="N762" s="299"/>
      <c r="O762" s="299"/>
      <c r="P762" s="299"/>
      <c r="Q762" s="299"/>
      <c r="R762" s="299"/>
      <c r="S762" s="299"/>
      <c r="T762" s="299"/>
      <c r="U762" s="299"/>
      <c r="V762" s="299"/>
      <c r="W762" s="299"/>
      <c r="X762" s="299"/>
      <c r="Y762" s="299"/>
      <c r="Z762" s="299"/>
      <c r="AA762" s="299"/>
      <c r="AB762" s="299"/>
      <c r="AC762" s="299"/>
      <c r="AD762" s="299"/>
      <c r="AE762" s="299"/>
      <c r="AF762" s="299"/>
      <c r="AG762" s="299"/>
    </row>
    <row r="763" spans="1:33" ht="25.2" customHeight="1">
      <c r="A763" s="305"/>
      <c r="B763" s="304"/>
      <c r="C763" s="303"/>
      <c r="D763" s="299"/>
      <c r="E763" s="299"/>
      <c r="F763" s="299"/>
      <c r="G763" s="299"/>
      <c r="H763" s="299"/>
      <c r="I763" s="299"/>
      <c r="J763" s="299"/>
      <c r="K763" s="299"/>
      <c r="L763" s="299"/>
      <c r="M763" s="299"/>
      <c r="N763" s="299"/>
      <c r="O763" s="299"/>
      <c r="P763" s="299"/>
      <c r="Q763" s="299"/>
      <c r="R763" s="299"/>
      <c r="S763" s="299"/>
      <c r="T763" s="299"/>
      <c r="U763" s="299"/>
      <c r="V763" s="299"/>
      <c r="W763" s="299"/>
      <c r="X763" s="299"/>
      <c r="Y763" s="299"/>
      <c r="Z763" s="299"/>
      <c r="AA763" s="299"/>
      <c r="AB763" s="299"/>
      <c r="AC763" s="299"/>
      <c r="AD763" s="299"/>
      <c r="AE763" s="299"/>
      <c r="AF763" s="299"/>
      <c r="AG763" s="299"/>
    </row>
    <row r="764" spans="1:33" ht="25.2" customHeight="1">
      <c r="A764" s="305"/>
      <c r="B764" s="304"/>
      <c r="C764" s="303"/>
      <c r="D764" s="299"/>
      <c r="E764" s="299"/>
      <c r="F764" s="299"/>
      <c r="G764" s="299"/>
      <c r="H764" s="299"/>
      <c r="I764" s="299"/>
      <c r="J764" s="299"/>
      <c r="K764" s="299"/>
      <c r="L764" s="299"/>
      <c r="M764" s="299"/>
      <c r="N764" s="299"/>
      <c r="O764" s="299"/>
      <c r="P764" s="299"/>
      <c r="Q764" s="299"/>
      <c r="R764" s="299"/>
      <c r="S764" s="299"/>
      <c r="T764" s="299"/>
      <c r="U764" s="299"/>
      <c r="V764" s="299"/>
      <c r="W764" s="299"/>
      <c r="X764" s="299"/>
      <c r="Y764" s="299"/>
      <c r="Z764" s="299"/>
      <c r="AA764" s="299"/>
      <c r="AB764" s="299"/>
      <c r="AC764" s="299"/>
      <c r="AD764" s="299"/>
      <c r="AE764" s="299"/>
      <c r="AF764" s="299"/>
      <c r="AG764" s="299"/>
    </row>
    <row r="765" spans="1:33" ht="25.2" customHeight="1">
      <c r="A765" s="305"/>
      <c r="B765" s="304"/>
      <c r="C765" s="303"/>
      <c r="D765" s="299"/>
      <c r="E765" s="299"/>
      <c r="F765" s="299"/>
      <c r="G765" s="299"/>
      <c r="H765" s="299"/>
      <c r="I765" s="299"/>
      <c r="J765" s="299"/>
      <c r="K765" s="299"/>
      <c r="L765" s="299"/>
      <c r="M765" s="299"/>
      <c r="N765" s="299"/>
      <c r="O765" s="299"/>
      <c r="P765" s="299"/>
      <c r="Q765" s="299"/>
      <c r="R765" s="299"/>
      <c r="S765" s="299"/>
      <c r="T765" s="299"/>
      <c r="U765" s="299"/>
      <c r="V765" s="299"/>
      <c r="W765" s="299"/>
      <c r="X765" s="299"/>
      <c r="Y765" s="299"/>
      <c r="Z765" s="299"/>
      <c r="AA765" s="299"/>
      <c r="AB765" s="299"/>
      <c r="AC765" s="299"/>
      <c r="AD765" s="299"/>
      <c r="AE765" s="299"/>
      <c r="AF765" s="299"/>
      <c r="AG765" s="299"/>
    </row>
    <row r="766" spans="1:33" ht="25.2" customHeight="1">
      <c r="A766" s="305"/>
      <c r="B766" s="304"/>
      <c r="C766" s="303"/>
      <c r="D766" s="299"/>
      <c r="E766" s="299"/>
      <c r="F766" s="299"/>
      <c r="G766" s="299"/>
      <c r="H766" s="299"/>
      <c r="I766" s="299"/>
      <c r="J766" s="299"/>
      <c r="K766" s="299"/>
      <c r="L766" s="299"/>
      <c r="M766" s="299"/>
      <c r="N766" s="299"/>
      <c r="O766" s="299"/>
      <c r="P766" s="299"/>
      <c r="Q766" s="299"/>
      <c r="R766" s="299"/>
      <c r="S766" s="299"/>
      <c r="T766" s="299"/>
      <c r="U766" s="299"/>
      <c r="V766" s="299"/>
      <c r="W766" s="299"/>
      <c r="X766" s="299"/>
      <c r="Y766" s="299"/>
      <c r="Z766" s="299"/>
      <c r="AA766" s="299"/>
      <c r="AB766" s="299"/>
      <c r="AC766" s="299"/>
      <c r="AD766" s="299"/>
      <c r="AE766" s="299"/>
      <c r="AF766" s="299"/>
      <c r="AG766" s="299"/>
    </row>
    <row r="767" spans="1:33" ht="25.2" customHeight="1">
      <c r="A767" s="305"/>
      <c r="B767" s="304"/>
      <c r="C767" s="303"/>
      <c r="D767" s="299"/>
      <c r="E767" s="299"/>
      <c r="F767" s="299"/>
      <c r="G767" s="299"/>
      <c r="H767" s="299"/>
      <c r="I767" s="299"/>
      <c r="J767" s="299"/>
      <c r="K767" s="299"/>
      <c r="L767" s="299"/>
      <c r="M767" s="299"/>
      <c r="N767" s="299"/>
      <c r="O767" s="299"/>
      <c r="P767" s="299"/>
      <c r="Q767" s="299"/>
      <c r="R767" s="299"/>
      <c r="S767" s="299"/>
      <c r="T767" s="299"/>
      <c r="U767" s="299"/>
      <c r="V767" s="299"/>
      <c r="W767" s="299"/>
      <c r="X767" s="299"/>
      <c r="Y767" s="299"/>
      <c r="Z767" s="299"/>
      <c r="AA767" s="299"/>
      <c r="AB767" s="299"/>
      <c r="AC767" s="299"/>
      <c r="AD767" s="299"/>
      <c r="AE767" s="299"/>
      <c r="AF767" s="299"/>
      <c r="AG767" s="299"/>
    </row>
    <row r="768" spans="1:33" ht="25.2" customHeight="1">
      <c r="A768" s="305"/>
      <c r="B768" s="304"/>
      <c r="C768" s="303"/>
      <c r="D768" s="299"/>
      <c r="E768" s="299"/>
      <c r="F768" s="299"/>
      <c r="G768" s="299"/>
      <c r="H768" s="299"/>
      <c r="I768" s="299"/>
      <c r="J768" s="299"/>
      <c r="K768" s="299"/>
      <c r="L768" s="299"/>
      <c r="M768" s="299"/>
      <c r="N768" s="299"/>
      <c r="O768" s="299"/>
      <c r="P768" s="299"/>
      <c r="Q768" s="299"/>
      <c r="R768" s="299"/>
      <c r="S768" s="299"/>
      <c r="T768" s="299"/>
      <c r="U768" s="299"/>
      <c r="V768" s="299"/>
      <c r="W768" s="299"/>
      <c r="X768" s="299"/>
      <c r="Y768" s="299"/>
      <c r="Z768" s="299"/>
      <c r="AA768" s="299"/>
      <c r="AB768" s="299"/>
      <c r="AC768" s="299"/>
      <c r="AD768" s="299"/>
      <c r="AE768" s="299"/>
      <c r="AF768" s="299"/>
      <c r="AG768" s="299"/>
    </row>
    <row r="769" spans="1:33" ht="25.2" customHeight="1">
      <c r="A769" s="305"/>
      <c r="B769" s="304"/>
      <c r="C769" s="303"/>
      <c r="D769" s="299"/>
      <c r="E769" s="299"/>
      <c r="F769" s="299"/>
      <c r="G769" s="299"/>
      <c r="H769" s="299"/>
      <c r="I769" s="299"/>
      <c r="J769" s="299"/>
      <c r="K769" s="299"/>
      <c r="L769" s="299"/>
      <c r="M769" s="299"/>
      <c r="N769" s="299"/>
      <c r="O769" s="299"/>
      <c r="P769" s="299"/>
      <c r="Q769" s="299"/>
      <c r="R769" s="299"/>
      <c r="S769" s="299"/>
      <c r="T769" s="299"/>
      <c r="U769" s="299"/>
      <c r="V769" s="299"/>
      <c r="W769" s="299"/>
      <c r="X769" s="299"/>
      <c r="Y769" s="299"/>
      <c r="Z769" s="299"/>
      <c r="AA769" s="299"/>
      <c r="AB769" s="299"/>
      <c r="AC769" s="299"/>
      <c r="AD769" s="299"/>
      <c r="AE769" s="299"/>
      <c r="AF769" s="299"/>
      <c r="AG769" s="299"/>
    </row>
    <row r="770" spans="1:33" ht="25.2" customHeight="1">
      <c r="A770" s="305"/>
      <c r="B770" s="304"/>
      <c r="C770" s="303"/>
      <c r="D770" s="299"/>
      <c r="E770" s="299"/>
      <c r="F770" s="299"/>
      <c r="G770" s="299"/>
      <c r="H770" s="299"/>
      <c r="I770" s="299"/>
      <c r="J770" s="299"/>
      <c r="K770" s="299"/>
      <c r="L770" s="299"/>
      <c r="M770" s="299"/>
      <c r="N770" s="299"/>
      <c r="O770" s="299"/>
      <c r="P770" s="299"/>
      <c r="Q770" s="299"/>
      <c r="R770" s="299"/>
      <c r="S770" s="299"/>
      <c r="T770" s="299"/>
      <c r="U770" s="299"/>
      <c r="V770" s="299"/>
      <c r="W770" s="299"/>
      <c r="X770" s="299"/>
      <c r="Y770" s="299"/>
      <c r="Z770" s="299"/>
      <c r="AA770" s="299"/>
      <c r="AB770" s="299"/>
      <c r="AC770" s="299"/>
      <c r="AD770" s="299"/>
      <c r="AE770" s="299"/>
      <c r="AF770" s="299"/>
      <c r="AG770" s="299"/>
    </row>
    <row r="771" spans="1:33" ht="25.2" customHeight="1">
      <c r="A771" s="305"/>
      <c r="B771" s="304"/>
      <c r="C771" s="303"/>
      <c r="D771" s="299"/>
      <c r="E771" s="299"/>
      <c r="F771" s="299"/>
      <c r="G771" s="299"/>
      <c r="H771" s="299"/>
      <c r="I771" s="299"/>
      <c r="J771" s="299"/>
      <c r="K771" s="299"/>
      <c r="L771" s="299"/>
      <c r="M771" s="299"/>
      <c r="N771" s="299"/>
      <c r="O771" s="299"/>
      <c r="P771" s="299"/>
      <c r="Q771" s="299"/>
      <c r="R771" s="299"/>
      <c r="S771" s="299"/>
      <c r="T771" s="299"/>
      <c r="U771" s="299"/>
      <c r="V771" s="299"/>
      <c r="W771" s="299"/>
      <c r="X771" s="299"/>
      <c r="Y771" s="299"/>
      <c r="Z771" s="299"/>
      <c r="AA771" s="299"/>
      <c r="AB771" s="299"/>
      <c r="AC771" s="299"/>
      <c r="AD771" s="299"/>
      <c r="AE771" s="299"/>
      <c r="AF771" s="299"/>
      <c r="AG771" s="299"/>
    </row>
    <row r="772" spans="1:33" ht="25.2" customHeight="1">
      <c r="A772" s="305"/>
      <c r="B772" s="304"/>
      <c r="C772" s="303"/>
      <c r="D772" s="299"/>
      <c r="E772" s="299"/>
      <c r="F772" s="299"/>
      <c r="G772" s="299"/>
      <c r="H772" s="299"/>
      <c r="I772" s="299"/>
      <c r="J772" s="299"/>
      <c r="K772" s="299"/>
      <c r="L772" s="299"/>
      <c r="M772" s="299"/>
      <c r="N772" s="299"/>
      <c r="O772" s="299"/>
      <c r="P772" s="299"/>
      <c r="Q772" s="299"/>
      <c r="R772" s="299"/>
      <c r="S772" s="299"/>
      <c r="T772" s="299"/>
      <c r="U772" s="299"/>
      <c r="V772" s="299"/>
      <c r="W772" s="299"/>
      <c r="X772" s="299"/>
      <c r="Y772" s="299"/>
      <c r="Z772" s="299"/>
      <c r="AA772" s="299"/>
      <c r="AB772" s="299"/>
      <c r="AC772" s="299"/>
      <c r="AD772" s="299"/>
      <c r="AE772" s="299"/>
      <c r="AF772" s="299"/>
      <c r="AG772" s="299"/>
    </row>
    <row r="773" spans="1:33" ht="25.2" customHeight="1">
      <c r="A773" s="305"/>
      <c r="B773" s="304"/>
      <c r="C773" s="303"/>
      <c r="D773" s="299"/>
      <c r="E773" s="299"/>
      <c r="F773" s="299"/>
      <c r="G773" s="299"/>
      <c r="H773" s="299"/>
      <c r="I773" s="299"/>
      <c r="J773" s="299"/>
      <c r="K773" s="299"/>
      <c r="L773" s="299"/>
      <c r="M773" s="299"/>
      <c r="N773" s="299"/>
      <c r="O773" s="299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299"/>
      <c r="AA773" s="299"/>
      <c r="AB773" s="299"/>
      <c r="AC773" s="299"/>
      <c r="AD773" s="299"/>
      <c r="AE773" s="299"/>
      <c r="AF773" s="299"/>
      <c r="AG773" s="299"/>
    </row>
    <row r="774" spans="1:33" ht="25.2" customHeight="1">
      <c r="A774" s="305"/>
      <c r="B774" s="304"/>
      <c r="C774" s="303"/>
      <c r="D774" s="299"/>
      <c r="E774" s="299"/>
      <c r="F774" s="299"/>
      <c r="G774" s="299"/>
      <c r="H774" s="299"/>
      <c r="I774" s="299"/>
      <c r="J774" s="299"/>
      <c r="K774" s="299"/>
      <c r="L774" s="299"/>
      <c r="M774" s="29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299"/>
      <c r="AA774" s="299"/>
      <c r="AB774" s="299"/>
      <c r="AC774" s="299"/>
      <c r="AD774" s="299"/>
      <c r="AE774" s="299"/>
      <c r="AF774" s="299"/>
      <c r="AG774" s="299"/>
    </row>
    <row r="775" spans="1:33" ht="25.2" customHeight="1">
      <c r="A775" s="305"/>
      <c r="B775" s="304"/>
      <c r="C775" s="303"/>
      <c r="D775" s="299"/>
      <c r="E775" s="299"/>
      <c r="F775" s="299"/>
      <c r="G775" s="299"/>
      <c r="H775" s="299"/>
      <c r="I775" s="299"/>
      <c r="J775" s="299"/>
      <c r="K775" s="299"/>
      <c r="L775" s="299"/>
      <c r="M775" s="299"/>
      <c r="N775" s="299"/>
      <c r="O775" s="299"/>
      <c r="P775" s="299"/>
      <c r="Q775" s="299"/>
      <c r="R775" s="299"/>
      <c r="S775" s="299"/>
      <c r="T775" s="299"/>
      <c r="U775" s="299"/>
      <c r="V775" s="299"/>
      <c r="W775" s="299"/>
      <c r="X775" s="299"/>
      <c r="Y775" s="299"/>
      <c r="Z775" s="299"/>
      <c r="AA775" s="299"/>
      <c r="AB775" s="299"/>
      <c r="AC775" s="299"/>
      <c r="AD775" s="299"/>
      <c r="AE775" s="299"/>
      <c r="AF775" s="299"/>
      <c r="AG775" s="299"/>
    </row>
    <row r="776" spans="1:33" ht="25.2" customHeight="1">
      <c r="A776" s="305"/>
      <c r="B776" s="304"/>
      <c r="C776" s="303"/>
      <c r="D776" s="299"/>
      <c r="E776" s="299"/>
      <c r="F776" s="299"/>
      <c r="G776" s="299"/>
      <c r="H776" s="299"/>
      <c r="I776" s="299"/>
      <c r="J776" s="299"/>
      <c r="K776" s="299"/>
      <c r="L776" s="299"/>
      <c r="M776" s="299"/>
      <c r="N776" s="299"/>
      <c r="O776" s="299"/>
      <c r="P776" s="299"/>
      <c r="Q776" s="299"/>
      <c r="R776" s="299"/>
      <c r="S776" s="299"/>
      <c r="T776" s="299"/>
      <c r="U776" s="299"/>
      <c r="V776" s="299"/>
      <c r="W776" s="299"/>
      <c r="X776" s="299"/>
      <c r="Y776" s="299"/>
      <c r="Z776" s="299"/>
      <c r="AA776" s="299"/>
      <c r="AB776" s="299"/>
      <c r="AC776" s="299"/>
      <c r="AD776" s="299"/>
      <c r="AE776" s="299"/>
      <c r="AF776" s="299"/>
      <c r="AG776" s="299"/>
    </row>
    <row r="777" spans="1:33" ht="25.2" customHeight="1">
      <c r="A777" s="305"/>
      <c r="B777" s="304"/>
      <c r="C777" s="303"/>
      <c r="D777" s="299"/>
      <c r="E777" s="299"/>
      <c r="F777" s="299"/>
      <c r="G777" s="299"/>
      <c r="H777" s="299"/>
      <c r="I777" s="299"/>
      <c r="J777" s="299"/>
      <c r="K777" s="299"/>
      <c r="L777" s="299"/>
      <c r="M777" s="299"/>
      <c r="N777" s="299"/>
      <c r="O777" s="299"/>
      <c r="P777" s="299"/>
      <c r="Q777" s="299"/>
      <c r="R777" s="299"/>
      <c r="S777" s="299"/>
      <c r="T777" s="299"/>
      <c r="U777" s="299"/>
      <c r="V777" s="299"/>
      <c r="W777" s="299"/>
      <c r="X777" s="299"/>
      <c r="Y777" s="299"/>
      <c r="Z777" s="299"/>
      <c r="AA777" s="299"/>
      <c r="AB777" s="299"/>
      <c r="AC777" s="299"/>
      <c r="AD777" s="299"/>
      <c r="AE777" s="299"/>
      <c r="AF777" s="299"/>
      <c r="AG777" s="299"/>
    </row>
    <row r="778" spans="1:33" ht="25.2" customHeight="1">
      <c r="A778" s="305"/>
      <c r="B778" s="304"/>
      <c r="C778" s="303"/>
      <c r="D778" s="299"/>
      <c r="E778" s="299"/>
      <c r="F778" s="299"/>
      <c r="G778" s="299"/>
      <c r="H778" s="299"/>
      <c r="I778" s="299"/>
      <c r="J778" s="299"/>
      <c r="K778" s="299"/>
      <c r="L778" s="299"/>
      <c r="M778" s="299"/>
      <c r="N778" s="299"/>
      <c r="O778" s="299"/>
      <c r="P778" s="299"/>
      <c r="Q778" s="299"/>
      <c r="R778" s="299"/>
      <c r="S778" s="299"/>
      <c r="T778" s="299"/>
      <c r="U778" s="299"/>
      <c r="V778" s="299"/>
      <c r="W778" s="299"/>
      <c r="X778" s="299"/>
      <c r="Y778" s="299"/>
      <c r="Z778" s="299"/>
      <c r="AA778" s="299"/>
      <c r="AB778" s="299"/>
      <c r="AC778" s="299"/>
      <c r="AD778" s="299"/>
      <c r="AE778" s="299"/>
      <c r="AF778" s="299"/>
      <c r="AG778" s="299"/>
    </row>
    <row r="779" spans="1:33" ht="25.2" customHeight="1">
      <c r="A779" s="305"/>
      <c r="B779" s="304"/>
      <c r="C779" s="303"/>
      <c r="D779" s="299"/>
      <c r="E779" s="299"/>
      <c r="F779" s="299"/>
      <c r="G779" s="299"/>
      <c r="H779" s="299"/>
      <c r="I779" s="299"/>
      <c r="J779" s="299"/>
      <c r="K779" s="299"/>
      <c r="L779" s="299"/>
      <c r="M779" s="299"/>
      <c r="N779" s="299"/>
      <c r="O779" s="299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299"/>
      <c r="AA779" s="299"/>
      <c r="AB779" s="299"/>
      <c r="AC779" s="299"/>
      <c r="AD779" s="299"/>
      <c r="AE779" s="299"/>
      <c r="AF779" s="299"/>
      <c r="AG779" s="299"/>
    </row>
    <row r="780" spans="1:33" ht="25.2" customHeight="1">
      <c r="A780" s="305"/>
      <c r="B780" s="304"/>
      <c r="C780" s="303"/>
      <c r="D780" s="299"/>
      <c r="E780" s="299"/>
      <c r="F780" s="299"/>
      <c r="G780" s="299"/>
      <c r="H780" s="299"/>
      <c r="I780" s="299"/>
      <c r="J780" s="299"/>
      <c r="K780" s="299"/>
      <c r="L780" s="299"/>
      <c r="M780" s="299"/>
      <c r="N780" s="299"/>
      <c r="O780" s="299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299"/>
      <c r="AA780" s="299"/>
      <c r="AB780" s="299"/>
      <c r="AC780" s="299"/>
      <c r="AD780" s="299"/>
      <c r="AE780" s="299"/>
      <c r="AF780" s="299"/>
      <c r="AG780" s="299"/>
    </row>
    <row r="781" spans="1:33" ht="25.2" customHeight="1">
      <c r="A781" s="305"/>
      <c r="B781" s="304"/>
      <c r="C781" s="303"/>
      <c r="D781" s="299"/>
      <c r="E781" s="299"/>
      <c r="F781" s="299"/>
      <c r="G781" s="299"/>
      <c r="H781" s="299"/>
      <c r="I781" s="299"/>
      <c r="J781" s="299"/>
      <c r="K781" s="299"/>
      <c r="L781" s="299"/>
      <c r="M781" s="29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299"/>
      <c r="AA781" s="299"/>
      <c r="AB781" s="299"/>
      <c r="AC781" s="299"/>
      <c r="AD781" s="299"/>
      <c r="AE781" s="299"/>
      <c r="AF781" s="299"/>
      <c r="AG781" s="299"/>
    </row>
    <row r="782" spans="1:33" ht="25.2" customHeight="1">
      <c r="A782" s="305"/>
      <c r="B782" s="304"/>
      <c r="C782" s="303"/>
      <c r="D782" s="299"/>
      <c r="E782" s="299"/>
      <c r="F782" s="299"/>
      <c r="G782" s="299"/>
      <c r="H782" s="299"/>
      <c r="I782" s="299"/>
      <c r="J782" s="299"/>
      <c r="K782" s="299"/>
      <c r="L782" s="299"/>
      <c r="M782" s="299"/>
      <c r="N782" s="299"/>
      <c r="O782" s="299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299"/>
      <c r="AA782" s="299"/>
      <c r="AB782" s="299"/>
      <c r="AC782" s="299"/>
      <c r="AD782" s="299"/>
      <c r="AE782" s="299"/>
      <c r="AF782" s="299"/>
      <c r="AG782" s="299"/>
    </row>
    <row r="783" spans="1:33" ht="25.2" customHeight="1">
      <c r="A783" s="305"/>
      <c r="B783" s="304"/>
      <c r="C783" s="303"/>
      <c r="D783" s="299"/>
      <c r="E783" s="299"/>
      <c r="F783" s="299"/>
      <c r="G783" s="299"/>
      <c r="H783" s="299"/>
      <c r="I783" s="299"/>
      <c r="J783" s="299"/>
      <c r="K783" s="299"/>
      <c r="L783" s="299"/>
      <c r="M783" s="299"/>
      <c r="N783" s="299"/>
      <c r="O783" s="299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299"/>
      <c r="AA783" s="299"/>
      <c r="AB783" s="299"/>
      <c r="AC783" s="299"/>
      <c r="AD783" s="299"/>
      <c r="AE783" s="299"/>
      <c r="AF783" s="299"/>
      <c r="AG783" s="299"/>
    </row>
    <row r="784" spans="1:33" ht="25.2" customHeight="1">
      <c r="A784" s="305"/>
      <c r="B784" s="304"/>
      <c r="C784" s="303"/>
      <c r="D784" s="299"/>
      <c r="E784" s="299"/>
      <c r="F784" s="299"/>
      <c r="G784" s="299"/>
      <c r="H784" s="299"/>
      <c r="I784" s="299"/>
      <c r="J784" s="299"/>
      <c r="K784" s="299"/>
      <c r="L784" s="299"/>
      <c r="M784" s="299"/>
      <c r="N784" s="299"/>
      <c r="O784" s="299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299"/>
      <c r="AA784" s="299"/>
      <c r="AB784" s="299"/>
      <c r="AC784" s="299"/>
      <c r="AD784" s="299"/>
      <c r="AE784" s="299"/>
      <c r="AF784" s="299"/>
      <c r="AG784" s="299"/>
    </row>
    <row r="785" spans="1:33" ht="25.2" customHeight="1">
      <c r="A785" s="305"/>
      <c r="B785" s="304"/>
      <c r="C785" s="303"/>
      <c r="D785" s="299"/>
      <c r="E785" s="299"/>
      <c r="F785" s="299"/>
      <c r="G785" s="299"/>
      <c r="H785" s="299"/>
      <c r="I785" s="299"/>
      <c r="J785" s="299"/>
      <c r="K785" s="299"/>
      <c r="L785" s="299"/>
      <c r="M785" s="299"/>
      <c r="N785" s="299"/>
      <c r="O785" s="299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299"/>
      <c r="AA785" s="299"/>
      <c r="AB785" s="299"/>
      <c r="AC785" s="299"/>
      <c r="AD785" s="299"/>
      <c r="AE785" s="299"/>
      <c r="AF785" s="299"/>
      <c r="AG785" s="299"/>
    </row>
    <row r="786" spans="1:33" ht="25.2" customHeight="1">
      <c r="A786" s="305"/>
      <c r="B786" s="304"/>
      <c r="C786" s="303"/>
      <c r="D786" s="299"/>
      <c r="E786" s="299"/>
      <c r="F786" s="299"/>
      <c r="G786" s="299"/>
      <c r="H786" s="299"/>
      <c r="I786" s="299"/>
      <c r="J786" s="299"/>
      <c r="K786" s="299"/>
      <c r="L786" s="299"/>
      <c r="M786" s="29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299"/>
      <c r="AA786" s="299"/>
      <c r="AB786" s="299"/>
      <c r="AC786" s="299"/>
      <c r="AD786" s="299"/>
      <c r="AE786" s="299"/>
      <c r="AF786" s="299"/>
      <c r="AG786" s="299"/>
    </row>
    <row r="787" spans="1:33" ht="25.2" customHeight="1">
      <c r="A787" s="305"/>
      <c r="B787" s="304"/>
      <c r="C787" s="303"/>
      <c r="D787" s="299"/>
      <c r="E787" s="299"/>
      <c r="F787" s="299"/>
      <c r="G787" s="299"/>
      <c r="H787" s="299"/>
      <c r="I787" s="299"/>
      <c r="J787" s="299"/>
      <c r="K787" s="299"/>
      <c r="L787" s="299"/>
      <c r="M787" s="29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299"/>
      <c r="AA787" s="299"/>
      <c r="AB787" s="299"/>
      <c r="AC787" s="299"/>
      <c r="AD787" s="299"/>
      <c r="AE787" s="299"/>
      <c r="AF787" s="299"/>
      <c r="AG787" s="299"/>
    </row>
    <row r="788" spans="1:33" ht="25.2" customHeight="1">
      <c r="A788" s="305"/>
      <c r="B788" s="304"/>
      <c r="C788" s="303"/>
      <c r="D788" s="299"/>
      <c r="E788" s="299"/>
      <c r="F788" s="299"/>
      <c r="G788" s="299"/>
      <c r="H788" s="299"/>
      <c r="I788" s="299"/>
      <c r="J788" s="299"/>
      <c r="K788" s="299"/>
      <c r="L788" s="299"/>
      <c r="M788" s="299"/>
      <c r="N788" s="299"/>
      <c r="O788" s="299"/>
      <c r="P788" s="299"/>
      <c r="Q788" s="299"/>
      <c r="R788" s="299"/>
      <c r="S788" s="299"/>
      <c r="T788" s="299"/>
      <c r="U788" s="299"/>
      <c r="V788" s="299"/>
      <c r="W788" s="299"/>
      <c r="X788" s="299"/>
      <c r="Y788" s="299"/>
      <c r="Z788" s="299"/>
      <c r="AA788" s="299"/>
      <c r="AB788" s="299"/>
      <c r="AC788" s="299"/>
      <c r="AD788" s="299"/>
      <c r="AE788" s="299"/>
      <c r="AF788" s="299"/>
      <c r="AG788" s="299"/>
    </row>
    <row r="789" spans="1:33" ht="25.2" customHeight="1">
      <c r="A789" s="305"/>
      <c r="B789" s="304"/>
      <c r="C789" s="303"/>
      <c r="D789" s="299"/>
      <c r="E789" s="299"/>
      <c r="F789" s="299"/>
      <c r="G789" s="299"/>
      <c r="H789" s="299"/>
      <c r="I789" s="299"/>
      <c r="J789" s="299"/>
      <c r="K789" s="299"/>
      <c r="L789" s="299"/>
      <c r="M789" s="299"/>
      <c r="N789" s="299"/>
      <c r="O789" s="299"/>
      <c r="P789" s="299"/>
      <c r="Q789" s="299"/>
      <c r="R789" s="299"/>
      <c r="S789" s="299"/>
      <c r="T789" s="299"/>
      <c r="U789" s="299"/>
      <c r="V789" s="299"/>
      <c r="W789" s="299"/>
      <c r="X789" s="299"/>
      <c r="Y789" s="299"/>
      <c r="Z789" s="299"/>
      <c r="AA789" s="299"/>
      <c r="AB789" s="299"/>
      <c r="AC789" s="299"/>
      <c r="AD789" s="299"/>
      <c r="AE789" s="299"/>
      <c r="AF789" s="299"/>
      <c r="AG789" s="299"/>
    </row>
    <row r="790" spans="1:33" ht="25.2" customHeight="1">
      <c r="A790" s="305"/>
      <c r="B790" s="304"/>
      <c r="C790" s="303"/>
      <c r="D790" s="299"/>
      <c r="E790" s="299"/>
      <c r="F790" s="299"/>
      <c r="G790" s="299"/>
      <c r="H790" s="299"/>
      <c r="I790" s="299"/>
      <c r="J790" s="299"/>
      <c r="K790" s="299"/>
      <c r="L790" s="299"/>
      <c r="M790" s="299"/>
      <c r="N790" s="299"/>
      <c r="O790" s="299"/>
      <c r="P790" s="299"/>
      <c r="Q790" s="299"/>
      <c r="R790" s="299"/>
      <c r="S790" s="299"/>
      <c r="T790" s="299"/>
      <c r="U790" s="299"/>
      <c r="V790" s="299"/>
      <c r="W790" s="299"/>
      <c r="X790" s="299"/>
      <c r="Y790" s="299"/>
      <c r="Z790" s="299"/>
      <c r="AA790" s="299"/>
      <c r="AB790" s="299"/>
      <c r="AC790" s="299"/>
      <c r="AD790" s="299"/>
      <c r="AE790" s="299"/>
      <c r="AF790" s="299"/>
      <c r="AG790" s="299"/>
    </row>
    <row r="791" spans="1:33" ht="25.2" customHeight="1">
      <c r="A791" s="305"/>
      <c r="B791" s="304"/>
      <c r="C791" s="303"/>
      <c r="D791" s="299"/>
      <c r="E791" s="299"/>
      <c r="F791" s="299"/>
      <c r="G791" s="299"/>
      <c r="H791" s="299"/>
      <c r="I791" s="299"/>
      <c r="J791" s="299"/>
      <c r="K791" s="299"/>
      <c r="L791" s="299"/>
      <c r="M791" s="299"/>
      <c r="N791" s="299"/>
      <c r="O791" s="299"/>
      <c r="P791" s="299"/>
      <c r="Q791" s="299"/>
      <c r="R791" s="299"/>
      <c r="S791" s="299"/>
      <c r="T791" s="299"/>
      <c r="U791" s="299"/>
      <c r="V791" s="299"/>
      <c r="W791" s="299"/>
      <c r="X791" s="299"/>
      <c r="Y791" s="299"/>
      <c r="Z791" s="299"/>
      <c r="AA791" s="299"/>
      <c r="AB791" s="299"/>
      <c r="AC791" s="299"/>
      <c r="AD791" s="299"/>
      <c r="AE791" s="299"/>
      <c r="AF791" s="299"/>
      <c r="AG791" s="299"/>
    </row>
    <row r="792" spans="1:33" ht="25.2" customHeight="1">
      <c r="A792" s="305"/>
      <c r="B792" s="304"/>
      <c r="C792" s="303"/>
      <c r="D792" s="299"/>
      <c r="E792" s="299"/>
      <c r="F792" s="299"/>
      <c r="G792" s="299"/>
      <c r="H792" s="299"/>
      <c r="I792" s="299"/>
      <c r="J792" s="299"/>
      <c r="K792" s="299"/>
      <c r="L792" s="299"/>
      <c r="M792" s="299"/>
      <c r="N792" s="299"/>
      <c r="O792" s="299"/>
      <c r="P792" s="299"/>
      <c r="Q792" s="299"/>
      <c r="R792" s="299"/>
      <c r="S792" s="299"/>
      <c r="T792" s="299"/>
      <c r="U792" s="299"/>
      <c r="V792" s="299"/>
      <c r="W792" s="299"/>
      <c r="X792" s="299"/>
      <c r="Y792" s="299"/>
      <c r="Z792" s="299"/>
      <c r="AA792" s="299"/>
      <c r="AB792" s="299"/>
      <c r="AC792" s="299"/>
      <c r="AD792" s="299"/>
      <c r="AE792" s="299"/>
      <c r="AF792" s="299"/>
      <c r="AG792" s="299"/>
    </row>
    <row r="793" spans="1:33" ht="25.2" customHeight="1">
      <c r="A793" s="305"/>
      <c r="B793" s="304"/>
      <c r="C793" s="303"/>
      <c r="D793" s="299"/>
      <c r="E793" s="299"/>
      <c r="F793" s="299"/>
      <c r="G793" s="299"/>
      <c r="H793" s="299"/>
      <c r="I793" s="299"/>
      <c r="J793" s="299"/>
      <c r="K793" s="299"/>
      <c r="L793" s="299"/>
      <c r="M793" s="299"/>
      <c r="N793" s="299"/>
      <c r="O793" s="299"/>
      <c r="P793" s="299"/>
      <c r="Q793" s="299"/>
      <c r="R793" s="299"/>
      <c r="S793" s="299"/>
      <c r="T793" s="299"/>
      <c r="U793" s="299"/>
      <c r="V793" s="299"/>
      <c r="W793" s="299"/>
      <c r="X793" s="299"/>
      <c r="Y793" s="299"/>
      <c r="Z793" s="299"/>
      <c r="AA793" s="299"/>
      <c r="AB793" s="299"/>
      <c r="AC793" s="299"/>
      <c r="AD793" s="299"/>
      <c r="AE793" s="299"/>
      <c r="AF793" s="299"/>
      <c r="AG793" s="299"/>
    </row>
    <row r="794" spans="1:33" ht="25.2" customHeight="1">
      <c r="A794" s="305"/>
      <c r="B794" s="304"/>
      <c r="C794" s="303"/>
      <c r="D794" s="299"/>
      <c r="E794" s="299"/>
      <c r="F794" s="299"/>
      <c r="G794" s="299"/>
      <c r="H794" s="299"/>
      <c r="I794" s="299"/>
      <c r="J794" s="299"/>
      <c r="K794" s="299"/>
      <c r="L794" s="299"/>
      <c r="M794" s="299"/>
      <c r="N794" s="299"/>
      <c r="O794" s="299"/>
      <c r="P794" s="299"/>
      <c r="Q794" s="299"/>
      <c r="R794" s="299"/>
      <c r="S794" s="299"/>
      <c r="T794" s="299"/>
      <c r="U794" s="299"/>
      <c r="V794" s="299"/>
      <c r="W794" s="299"/>
      <c r="X794" s="299"/>
      <c r="Y794" s="299"/>
      <c r="Z794" s="299"/>
      <c r="AA794" s="299"/>
      <c r="AB794" s="299"/>
      <c r="AC794" s="299"/>
      <c r="AD794" s="299"/>
      <c r="AE794" s="299"/>
      <c r="AF794" s="299"/>
      <c r="AG794" s="299"/>
    </row>
    <row r="795" spans="1:33" ht="25.2" customHeight="1">
      <c r="A795" s="305"/>
      <c r="B795" s="304"/>
      <c r="C795" s="303"/>
      <c r="D795" s="299"/>
      <c r="E795" s="299"/>
      <c r="F795" s="299"/>
      <c r="G795" s="299"/>
      <c r="H795" s="299"/>
      <c r="I795" s="299"/>
      <c r="J795" s="299"/>
      <c r="K795" s="299"/>
      <c r="L795" s="299"/>
      <c r="M795" s="299"/>
      <c r="N795" s="299"/>
      <c r="O795" s="299"/>
      <c r="P795" s="299"/>
      <c r="Q795" s="299"/>
      <c r="R795" s="299"/>
      <c r="S795" s="299"/>
      <c r="T795" s="299"/>
      <c r="U795" s="299"/>
      <c r="V795" s="299"/>
      <c r="W795" s="299"/>
      <c r="X795" s="299"/>
      <c r="Y795" s="299"/>
      <c r="Z795" s="299"/>
      <c r="AA795" s="299"/>
      <c r="AB795" s="299"/>
      <c r="AC795" s="299"/>
      <c r="AD795" s="299"/>
      <c r="AE795" s="299"/>
      <c r="AF795" s="299"/>
      <c r="AG795" s="299"/>
    </row>
    <row r="796" spans="1:33" ht="25.2" customHeight="1">
      <c r="A796" s="305"/>
      <c r="B796" s="304"/>
      <c r="C796" s="303"/>
      <c r="D796" s="299"/>
      <c r="E796" s="299"/>
      <c r="F796" s="299"/>
      <c r="G796" s="299"/>
      <c r="H796" s="299"/>
      <c r="I796" s="299"/>
      <c r="J796" s="299"/>
      <c r="K796" s="299"/>
      <c r="L796" s="299"/>
      <c r="M796" s="299"/>
      <c r="N796" s="299"/>
      <c r="O796" s="299"/>
      <c r="P796" s="299"/>
      <c r="Q796" s="299"/>
      <c r="R796" s="299"/>
      <c r="S796" s="299"/>
      <c r="T796" s="299"/>
      <c r="U796" s="299"/>
      <c r="V796" s="299"/>
      <c r="W796" s="299"/>
      <c r="X796" s="299"/>
      <c r="Y796" s="299"/>
      <c r="Z796" s="299"/>
      <c r="AA796" s="299"/>
      <c r="AB796" s="299"/>
      <c r="AC796" s="299"/>
      <c r="AD796" s="299"/>
      <c r="AE796" s="299"/>
      <c r="AF796" s="299"/>
      <c r="AG796" s="299"/>
    </row>
    <row r="797" spans="1:33" ht="25.2" customHeight="1">
      <c r="A797" s="305"/>
      <c r="B797" s="304"/>
      <c r="C797" s="303"/>
      <c r="D797" s="299"/>
      <c r="E797" s="299"/>
      <c r="F797" s="299"/>
      <c r="G797" s="299"/>
      <c r="H797" s="299"/>
      <c r="I797" s="299"/>
      <c r="J797" s="299"/>
      <c r="K797" s="299"/>
      <c r="L797" s="299"/>
      <c r="M797" s="299"/>
      <c r="N797" s="299"/>
      <c r="O797" s="299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299"/>
      <c r="AA797" s="299"/>
      <c r="AB797" s="299"/>
      <c r="AC797" s="299"/>
      <c r="AD797" s="299"/>
      <c r="AE797" s="299"/>
      <c r="AF797" s="299"/>
      <c r="AG797" s="299"/>
    </row>
    <row r="798" spans="1:33" ht="25.2" customHeight="1">
      <c r="A798" s="305"/>
      <c r="B798" s="304"/>
      <c r="C798" s="303"/>
      <c r="D798" s="299"/>
      <c r="E798" s="299"/>
      <c r="F798" s="299"/>
      <c r="G798" s="299"/>
      <c r="H798" s="299"/>
      <c r="I798" s="299"/>
      <c r="J798" s="299"/>
      <c r="K798" s="299"/>
      <c r="L798" s="299"/>
      <c r="M798" s="299"/>
      <c r="N798" s="299"/>
      <c r="O798" s="299"/>
      <c r="P798" s="299"/>
      <c r="Q798" s="299"/>
      <c r="R798" s="299"/>
      <c r="S798" s="299"/>
      <c r="T798" s="299"/>
      <c r="U798" s="299"/>
      <c r="V798" s="299"/>
      <c r="W798" s="299"/>
      <c r="X798" s="299"/>
      <c r="Y798" s="299"/>
      <c r="Z798" s="299"/>
      <c r="AA798" s="299"/>
      <c r="AB798" s="299"/>
      <c r="AC798" s="299"/>
      <c r="AD798" s="299"/>
      <c r="AE798" s="299"/>
      <c r="AF798" s="299"/>
      <c r="AG798" s="299"/>
    </row>
    <row r="799" spans="1:33" ht="25.2" customHeight="1">
      <c r="A799" s="305"/>
      <c r="B799" s="304"/>
      <c r="C799" s="303"/>
      <c r="D799" s="299"/>
      <c r="E799" s="299"/>
      <c r="F799" s="299"/>
      <c r="G799" s="299"/>
      <c r="H799" s="299"/>
      <c r="I799" s="299"/>
      <c r="J799" s="299"/>
      <c r="K799" s="299"/>
      <c r="L799" s="299"/>
      <c r="M799" s="29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299"/>
      <c r="AA799" s="299"/>
      <c r="AB799" s="299"/>
      <c r="AC799" s="299"/>
      <c r="AD799" s="299"/>
      <c r="AE799" s="299"/>
      <c r="AF799" s="299"/>
      <c r="AG799" s="299"/>
    </row>
    <row r="800" spans="1:33" ht="25.2" customHeight="1">
      <c r="A800" s="305"/>
      <c r="B800" s="304"/>
      <c r="C800" s="303"/>
      <c r="D800" s="299"/>
      <c r="E800" s="299"/>
      <c r="F800" s="299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299"/>
      <c r="AA800" s="299"/>
      <c r="AB800" s="299"/>
      <c r="AC800" s="299"/>
      <c r="AD800" s="299"/>
      <c r="AE800" s="299"/>
      <c r="AF800" s="299"/>
      <c r="AG800" s="299"/>
    </row>
    <row r="801" spans="1:33" ht="25.2" customHeight="1">
      <c r="A801" s="305"/>
      <c r="B801" s="304"/>
      <c r="C801" s="303"/>
      <c r="D801" s="299"/>
      <c r="E801" s="299"/>
      <c r="F801" s="299"/>
      <c r="G801" s="299"/>
      <c r="H801" s="299"/>
      <c r="I801" s="299"/>
      <c r="J801" s="299"/>
      <c r="K801" s="299"/>
      <c r="L801" s="299"/>
      <c r="M801" s="29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299"/>
      <c r="Z801" s="299"/>
      <c r="AA801" s="299"/>
      <c r="AB801" s="299"/>
      <c r="AC801" s="299"/>
      <c r="AD801" s="299"/>
      <c r="AE801" s="299"/>
      <c r="AF801" s="299"/>
      <c r="AG801" s="299"/>
    </row>
    <row r="802" spans="1:33" ht="25.2" customHeight="1">
      <c r="A802" s="305"/>
      <c r="B802" s="304"/>
      <c r="C802" s="303"/>
      <c r="D802" s="299"/>
      <c r="E802" s="299"/>
      <c r="F802" s="299"/>
      <c r="G802" s="299"/>
      <c r="H802" s="299"/>
      <c r="I802" s="299"/>
      <c r="J802" s="299"/>
      <c r="K802" s="299"/>
      <c r="L802" s="299"/>
      <c r="M802" s="299"/>
      <c r="N802" s="299"/>
      <c r="O802" s="299"/>
      <c r="P802" s="299"/>
      <c r="Q802" s="299"/>
      <c r="R802" s="299"/>
      <c r="S802" s="299"/>
      <c r="T802" s="299"/>
      <c r="U802" s="299"/>
      <c r="V802" s="299"/>
      <c r="W802" s="299"/>
      <c r="X802" s="299"/>
      <c r="Y802" s="299"/>
      <c r="Z802" s="299"/>
      <c r="AA802" s="299"/>
      <c r="AB802" s="299"/>
      <c r="AC802" s="299"/>
      <c r="AD802" s="299"/>
      <c r="AE802" s="299"/>
      <c r="AF802" s="299"/>
      <c r="AG802" s="299"/>
    </row>
    <row r="803" spans="1:33" ht="25.2" customHeight="1">
      <c r="A803" s="305"/>
      <c r="B803" s="304"/>
      <c r="C803" s="303"/>
      <c r="D803" s="299"/>
      <c r="E803" s="299"/>
      <c r="F803" s="299"/>
      <c r="G803" s="299"/>
      <c r="H803" s="299"/>
      <c r="I803" s="299"/>
      <c r="J803" s="299"/>
      <c r="K803" s="299"/>
      <c r="L803" s="299"/>
      <c r="M803" s="299"/>
      <c r="N803" s="299"/>
      <c r="O803" s="299"/>
      <c r="P803" s="299"/>
      <c r="Q803" s="299"/>
      <c r="R803" s="299"/>
      <c r="S803" s="299"/>
      <c r="T803" s="299"/>
      <c r="U803" s="299"/>
      <c r="V803" s="299"/>
      <c r="W803" s="299"/>
      <c r="X803" s="299"/>
      <c r="Y803" s="299"/>
      <c r="Z803" s="299"/>
      <c r="AA803" s="299"/>
      <c r="AB803" s="299"/>
      <c r="AC803" s="299"/>
      <c r="AD803" s="299"/>
      <c r="AE803" s="299"/>
      <c r="AF803" s="299"/>
      <c r="AG803" s="299"/>
    </row>
    <row r="804" spans="1:33" ht="25.2" customHeight="1">
      <c r="A804" s="305"/>
      <c r="B804" s="304"/>
      <c r="C804" s="303"/>
      <c r="D804" s="299"/>
      <c r="E804" s="299"/>
      <c r="F804" s="299"/>
      <c r="G804" s="299"/>
      <c r="H804" s="299"/>
      <c r="I804" s="299"/>
      <c r="J804" s="299"/>
      <c r="K804" s="299"/>
      <c r="L804" s="299"/>
      <c r="M804" s="29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299"/>
      <c r="AA804" s="299"/>
      <c r="AB804" s="299"/>
      <c r="AC804" s="299"/>
      <c r="AD804" s="299"/>
      <c r="AE804" s="299"/>
      <c r="AF804" s="299"/>
      <c r="AG804" s="299"/>
    </row>
    <row r="805" spans="1:33" ht="25.2" customHeight="1">
      <c r="A805" s="305"/>
      <c r="B805" s="304"/>
      <c r="C805" s="303"/>
      <c r="D805" s="299"/>
      <c r="E805" s="299"/>
      <c r="F805" s="299"/>
      <c r="G805" s="299"/>
      <c r="H805" s="299"/>
      <c r="I805" s="299"/>
      <c r="J805" s="299"/>
      <c r="K805" s="299"/>
      <c r="L805" s="299"/>
      <c r="M805" s="299"/>
      <c r="N805" s="299"/>
      <c r="O805" s="299"/>
      <c r="P805" s="299"/>
      <c r="Q805" s="299"/>
      <c r="R805" s="299"/>
      <c r="S805" s="299"/>
      <c r="T805" s="299"/>
      <c r="U805" s="299"/>
      <c r="V805" s="299"/>
      <c r="W805" s="299"/>
      <c r="X805" s="299"/>
      <c r="Y805" s="299"/>
      <c r="Z805" s="299"/>
      <c r="AA805" s="299"/>
      <c r="AB805" s="299"/>
      <c r="AC805" s="299"/>
      <c r="AD805" s="299"/>
      <c r="AE805" s="299"/>
      <c r="AF805" s="299"/>
      <c r="AG805" s="299"/>
    </row>
    <row r="806" spans="1:33" ht="25.2" customHeight="1">
      <c r="A806" s="305"/>
      <c r="B806" s="304"/>
      <c r="C806" s="303"/>
      <c r="D806" s="299"/>
      <c r="E806" s="299"/>
      <c r="F806" s="299"/>
      <c r="G806" s="299"/>
      <c r="H806" s="299"/>
      <c r="I806" s="299"/>
      <c r="J806" s="299"/>
      <c r="K806" s="299"/>
      <c r="L806" s="299"/>
      <c r="M806" s="299"/>
      <c r="N806" s="299"/>
      <c r="O806" s="299"/>
      <c r="P806" s="299"/>
      <c r="Q806" s="299"/>
      <c r="R806" s="299"/>
      <c r="S806" s="299"/>
      <c r="T806" s="299"/>
      <c r="U806" s="299"/>
      <c r="V806" s="299"/>
      <c r="W806" s="299"/>
      <c r="X806" s="299"/>
      <c r="Y806" s="299"/>
      <c r="Z806" s="299"/>
      <c r="AA806" s="299"/>
      <c r="AB806" s="299"/>
      <c r="AC806" s="299"/>
      <c r="AD806" s="299"/>
      <c r="AE806" s="299"/>
      <c r="AF806" s="299"/>
      <c r="AG806" s="299"/>
    </row>
    <row r="807" spans="1:33" ht="25.2" customHeight="1">
      <c r="A807" s="305"/>
      <c r="B807" s="304"/>
      <c r="C807" s="303"/>
      <c r="D807" s="299"/>
      <c r="E807" s="299"/>
      <c r="F807" s="299"/>
      <c r="G807" s="299"/>
      <c r="H807" s="299"/>
      <c r="I807" s="299"/>
      <c r="J807" s="299"/>
      <c r="K807" s="299"/>
      <c r="L807" s="299"/>
      <c r="M807" s="299"/>
      <c r="N807" s="299"/>
      <c r="O807" s="299"/>
      <c r="P807" s="299"/>
      <c r="Q807" s="299"/>
      <c r="R807" s="299"/>
      <c r="S807" s="299"/>
      <c r="T807" s="299"/>
      <c r="U807" s="299"/>
      <c r="V807" s="299"/>
      <c r="W807" s="299"/>
      <c r="X807" s="299"/>
      <c r="Y807" s="299"/>
      <c r="Z807" s="299"/>
      <c r="AA807" s="299"/>
      <c r="AB807" s="299"/>
      <c r="AC807" s="299"/>
      <c r="AD807" s="299"/>
      <c r="AE807" s="299"/>
      <c r="AF807" s="299"/>
      <c r="AG807" s="299"/>
    </row>
    <row r="808" spans="1:33" ht="25.2" customHeight="1">
      <c r="A808" s="305"/>
      <c r="B808" s="304"/>
      <c r="C808" s="303"/>
      <c r="D808" s="299"/>
      <c r="E808" s="299"/>
      <c r="F808" s="299"/>
      <c r="G808" s="299"/>
      <c r="H808" s="299"/>
      <c r="I808" s="299"/>
      <c r="J808" s="299"/>
      <c r="K808" s="299"/>
      <c r="L808" s="299"/>
      <c r="M808" s="299"/>
      <c r="N808" s="299"/>
      <c r="O808" s="299"/>
      <c r="P808" s="299"/>
      <c r="Q808" s="299"/>
      <c r="R808" s="299"/>
      <c r="S808" s="299"/>
      <c r="T808" s="299"/>
      <c r="U808" s="299"/>
      <c r="V808" s="299"/>
      <c r="W808" s="299"/>
      <c r="X808" s="299"/>
      <c r="Y808" s="299"/>
      <c r="Z808" s="299"/>
      <c r="AA808" s="299"/>
      <c r="AB808" s="299"/>
      <c r="AC808" s="299"/>
      <c r="AD808" s="299"/>
      <c r="AE808" s="299"/>
      <c r="AF808" s="299"/>
      <c r="AG808" s="299"/>
    </row>
    <row r="809" spans="1:33" ht="25.2" customHeight="1">
      <c r="A809" s="305"/>
      <c r="B809" s="304"/>
      <c r="C809" s="303"/>
      <c r="D809" s="299"/>
      <c r="E809" s="299"/>
      <c r="F809" s="299"/>
      <c r="G809" s="299"/>
      <c r="H809" s="299"/>
      <c r="I809" s="299"/>
      <c r="J809" s="299"/>
      <c r="K809" s="299"/>
      <c r="L809" s="299"/>
      <c r="M809" s="299"/>
      <c r="N809" s="299"/>
      <c r="O809" s="299"/>
      <c r="P809" s="299"/>
      <c r="Q809" s="299"/>
      <c r="R809" s="299"/>
      <c r="S809" s="299"/>
      <c r="T809" s="299"/>
      <c r="U809" s="299"/>
      <c r="V809" s="299"/>
      <c r="W809" s="299"/>
      <c r="X809" s="299"/>
      <c r="Y809" s="299"/>
      <c r="Z809" s="299"/>
      <c r="AA809" s="299"/>
      <c r="AB809" s="299"/>
      <c r="AC809" s="299"/>
      <c r="AD809" s="299"/>
      <c r="AE809" s="299"/>
      <c r="AF809" s="299"/>
      <c r="AG809" s="299"/>
    </row>
    <row r="810" spans="1:33" ht="25.2" customHeight="1">
      <c r="A810" s="305"/>
      <c r="B810" s="304"/>
      <c r="C810" s="303"/>
      <c r="D810" s="299"/>
      <c r="E810" s="299"/>
      <c r="F810" s="299"/>
      <c r="G810" s="299"/>
      <c r="H810" s="299"/>
      <c r="I810" s="299"/>
      <c r="J810" s="299"/>
      <c r="K810" s="299"/>
      <c r="L810" s="299"/>
      <c r="M810" s="299"/>
      <c r="N810" s="299"/>
      <c r="O810" s="299"/>
      <c r="P810" s="299"/>
      <c r="Q810" s="299"/>
      <c r="R810" s="299"/>
      <c r="S810" s="299"/>
      <c r="T810" s="299"/>
      <c r="U810" s="299"/>
      <c r="V810" s="299"/>
      <c r="W810" s="299"/>
      <c r="X810" s="299"/>
      <c r="Y810" s="299"/>
      <c r="Z810" s="299"/>
      <c r="AA810" s="299"/>
      <c r="AB810" s="299"/>
      <c r="AC810" s="299"/>
      <c r="AD810" s="299"/>
      <c r="AE810" s="299"/>
      <c r="AF810" s="299"/>
      <c r="AG810" s="299"/>
    </row>
    <row r="811" spans="1:33" ht="25.2" customHeight="1">
      <c r="A811" s="305"/>
      <c r="B811" s="304"/>
      <c r="C811" s="303"/>
      <c r="D811" s="299"/>
      <c r="E811" s="299"/>
      <c r="F811" s="299"/>
      <c r="G811" s="299"/>
      <c r="H811" s="299"/>
      <c r="I811" s="299"/>
      <c r="J811" s="299"/>
      <c r="K811" s="299"/>
      <c r="L811" s="299"/>
      <c r="M811" s="299"/>
      <c r="N811" s="299"/>
      <c r="O811" s="299"/>
      <c r="P811" s="299"/>
      <c r="Q811" s="299"/>
      <c r="R811" s="299"/>
      <c r="S811" s="299"/>
      <c r="T811" s="299"/>
      <c r="U811" s="299"/>
      <c r="V811" s="299"/>
      <c r="W811" s="299"/>
      <c r="X811" s="299"/>
      <c r="Y811" s="299"/>
      <c r="Z811" s="299"/>
      <c r="AA811" s="299"/>
      <c r="AB811" s="299"/>
      <c r="AC811" s="299"/>
      <c r="AD811" s="299"/>
      <c r="AE811" s="299"/>
      <c r="AF811" s="299"/>
      <c r="AG811" s="299"/>
    </row>
    <row r="812" spans="1:33" ht="25.2" customHeight="1">
      <c r="A812" s="305"/>
      <c r="B812" s="304"/>
      <c r="C812" s="303"/>
      <c r="D812" s="299"/>
      <c r="E812" s="299"/>
      <c r="F812" s="299"/>
      <c r="G812" s="299"/>
      <c r="H812" s="299"/>
      <c r="I812" s="299"/>
      <c r="J812" s="299"/>
      <c r="K812" s="299"/>
      <c r="L812" s="299"/>
      <c r="M812" s="29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299"/>
      <c r="AA812" s="299"/>
      <c r="AB812" s="299"/>
      <c r="AC812" s="299"/>
      <c r="AD812" s="299"/>
      <c r="AE812" s="299"/>
      <c r="AF812" s="299"/>
      <c r="AG812" s="299"/>
    </row>
    <row r="813" spans="1:33" ht="25.2" customHeight="1">
      <c r="A813" s="305"/>
      <c r="B813" s="304"/>
      <c r="C813" s="303"/>
      <c r="D813" s="299"/>
      <c r="E813" s="299"/>
      <c r="F813" s="299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299"/>
      <c r="AA813" s="299"/>
      <c r="AB813" s="299"/>
      <c r="AC813" s="299"/>
      <c r="AD813" s="299"/>
      <c r="AE813" s="299"/>
      <c r="AF813" s="299"/>
      <c r="AG813" s="299"/>
    </row>
    <row r="814" spans="1:33" ht="25.2" customHeight="1">
      <c r="A814" s="305"/>
      <c r="B814" s="304"/>
      <c r="C814" s="303"/>
      <c r="D814" s="299"/>
      <c r="E814" s="299"/>
      <c r="F814" s="299"/>
      <c r="G814" s="299"/>
      <c r="H814" s="299"/>
      <c r="I814" s="299"/>
      <c r="J814" s="299"/>
      <c r="K814" s="299"/>
      <c r="L814" s="299"/>
      <c r="M814" s="299"/>
      <c r="N814" s="299"/>
      <c r="O814" s="299"/>
      <c r="P814" s="299"/>
      <c r="Q814" s="299"/>
      <c r="R814" s="299"/>
      <c r="S814" s="299"/>
      <c r="T814" s="299"/>
      <c r="U814" s="299"/>
      <c r="V814" s="299"/>
      <c r="W814" s="299"/>
      <c r="X814" s="299"/>
      <c r="Y814" s="299"/>
      <c r="Z814" s="299"/>
      <c r="AA814" s="299"/>
      <c r="AB814" s="299"/>
      <c r="AC814" s="299"/>
      <c r="AD814" s="299"/>
      <c r="AE814" s="299"/>
      <c r="AF814" s="299"/>
      <c r="AG814" s="299"/>
    </row>
    <row r="815" spans="1:33" ht="25.2" customHeight="1">
      <c r="A815" s="305"/>
      <c r="B815" s="304"/>
      <c r="C815" s="303"/>
      <c r="D815" s="299"/>
      <c r="E815" s="299"/>
      <c r="F815" s="299"/>
      <c r="G815" s="299"/>
      <c r="H815" s="299"/>
      <c r="I815" s="299"/>
      <c r="J815" s="299"/>
      <c r="K815" s="299"/>
      <c r="L815" s="299"/>
      <c r="M815" s="299"/>
      <c r="N815" s="299"/>
      <c r="O815" s="299"/>
      <c r="P815" s="299"/>
      <c r="Q815" s="299"/>
      <c r="R815" s="299"/>
      <c r="S815" s="299"/>
      <c r="T815" s="299"/>
      <c r="U815" s="299"/>
      <c r="V815" s="299"/>
      <c r="W815" s="299"/>
      <c r="X815" s="299"/>
      <c r="Y815" s="299"/>
      <c r="Z815" s="299"/>
      <c r="AA815" s="299"/>
      <c r="AB815" s="299"/>
      <c r="AC815" s="299"/>
      <c r="AD815" s="299"/>
      <c r="AE815" s="299"/>
      <c r="AF815" s="299"/>
      <c r="AG815" s="299"/>
    </row>
    <row r="816" spans="1:33" ht="25.2" customHeight="1">
      <c r="A816" s="305"/>
      <c r="B816" s="304"/>
      <c r="C816" s="303"/>
      <c r="D816" s="299"/>
      <c r="E816" s="299"/>
      <c r="F816" s="299"/>
      <c r="G816" s="299"/>
      <c r="H816" s="299"/>
      <c r="I816" s="299"/>
      <c r="J816" s="299"/>
      <c r="K816" s="299"/>
      <c r="L816" s="299"/>
      <c r="M816" s="299"/>
      <c r="N816" s="299"/>
      <c r="O816" s="299"/>
      <c r="P816" s="299"/>
      <c r="Q816" s="299"/>
      <c r="R816" s="299"/>
      <c r="S816" s="299"/>
      <c r="T816" s="299"/>
      <c r="U816" s="299"/>
      <c r="V816" s="299"/>
      <c r="W816" s="299"/>
      <c r="X816" s="299"/>
      <c r="Y816" s="299"/>
      <c r="Z816" s="299"/>
      <c r="AA816" s="299"/>
      <c r="AB816" s="299"/>
      <c r="AC816" s="299"/>
      <c r="AD816" s="299"/>
      <c r="AE816" s="299"/>
      <c r="AF816" s="299"/>
      <c r="AG816" s="299"/>
    </row>
    <row r="817" spans="1:33" ht="25.2" customHeight="1">
      <c r="A817" s="305"/>
      <c r="B817" s="304"/>
      <c r="C817" s="303"/>
      <c r="D817" s="299"/>
      <c r="E817" s="299"/>
      <c r="F817" s="299"/>
      <c r="G817" s="299"/>
      <c r="H817" s="299"/>
      <c r="I817" s="299"/>
      <c r="J817" s="299"/>
      <c r="K817" s="299"/>
      <c r="L817" s="299"/>
      <c r="M817" s="299"/>
      <c r="N817" s="299"/>
      <c r="O817" s="299"/>
      <c r="P817" s="299"/>
      <c r="Q817" s="299"/>
      <c r="R817" s="299"/>
      <c r="S817" s="299"/>
      <c r="T817" s="299"/>
      <c r="U817" s="299"/>
      <c r="V817" s="299"/>
      <c r="W817" s="299"/>
      <c r="X817" s="299"/>
      <c r="Y817" s="299"/>
      <c r="Z817" s="299"/>
      <c r="AA817" s="299"/>
      <c r="AB817" s="299"/>
      <c r="AC817" s="299"/>
      <c r="AD817" s="299"/>
      <c r="AE817" s="299"/>
      <c r="AF817" s="299"/>
      <c r="AG817" s="299"/>
    </row>
    <row r="818" spans="1:33" ht="25.2" customHeight="1">
      <c r="A818" s="305"/>
      <c r="B818" s="304"/>
      <c r="C818" s="303"/>
      <c r="D818" s="299"/>
      <c r="E818" s="299"/>
      <c r="F818" s="299"/>
      <c r="G818" s="299"/>
      <c r="H818" s="299"/>
      <c r="I818" s="299"/>
      <c r="J818" s="299"/>
      <c r="K818" s="299"/>
      <c r="L818" s="299"/>
      <c r="M818" s="299"/>
      <c r="N818" s="299"/>
      <c r="O818" s="299"/>
      <c r="P818" s="299"/>
      <c r="Q818" s="299"/>
      <c r="R818" s="299"/>
      <c r="S818" s="299"/>
      <c r="T818" s="299"/>
      <c r="U818" s="299"/>
      <c r="V818" s="299"/>
      <c r="W818" s="299"/>
      <c r="X818" s="299"/>
      <c r="Y818" s="299"/>
      <c r="Z818" s="299"/>
      <c r="AA818" s="299"/>
      <c r="AB818" s="299"/>
      <c r="AC818" s="299"/>
      <c r="AD818" s="299"/>
      <c r="AE818" s="299"/>
      <c r="AF818" s="299"/>
      <c r="AG818" s="299"/>
    </row>
    <row r="819" spans="1:33" ht="25.2" customHeight="1">
      <c r="A819" s="305"/>
      <c r="B819" s="304"/>
      <c r="C819" s="303"/>
      <c r="D819" s="299"/>
      <c r="E819" s="299"/>
      <c r="F819" s="299"/>
      <c r="G819" s="299"/>
      <c r="H819" s="299"/>
      <c r="I819" s="299"/>
      <c r="J819" s="299"/>
      <c r="K819" s="299"/>
      <c r="L819" s="299"/>
      <c r="M819" s="299"/>
      <c r="N819" s="299"/>
      <c r="O819" s="299"/>
      <c r="P819" s="299"/>
      <c r="Q819" s="299"/>
      <c r="R819" s="299"/>
      <c r="S819" s="299"/>
      <c r="T819" s="299"/>
      <c r="U819" s="299"/>
      <c r="V819" s="299"/>
      <c r="W819" s="299"/>
      <c r="X819" s="299"/>
      <c r="Y819" s="299"/>
      <c r="Z819" s="299"/>
      <c r="AA819" s="299"/>
      <c r="AB819" s="299"/>
      <c r="AC819" s="299"/>
      <c r="AD819" s="299"/>
      <c r="AE819" s="299"/>
      <c r="AF819" s="299"/>
      <c r="AG819" s="299"/>
    </row>
    <row r="820" spans="1:33" ht="25.2" customHeight="1">
      <c r="A820" s="305"/>
      <c r="B820" s="304"/>
      <c r="C820" s="303"/>
      <c r="D820" s="299"/>
      <c r="E820" s="299"/>
      <c r="F820" s="299"/>
      <c r="G820" s="299"/>
      <c r="H820" s="299"/>
      <c r="I820" s="299"/>
      <c r="J820" s="299"/>
      <c r="K820" s="299"/>
      <c r="L820" s="299"/>
      <c r="M820" s="299"/>
      <c r="N820" s="299"/>
      <c r="O820" s="299"/>
      <c r="P820" s="299"/>
      <c r="Q820" s="299"/>
      <c r="R820" s="299"/>
      <c r="S820" s="299"/>
      <c r="T820" s="299"/>
      <c r="U820" s="299"/>
      <c r="V820" s="299"/>
      <c r="W820" s="299"/>
      <c r="X820" s="299"/>
      <c r="Y820" s="299"/>
      <c r="Z820" s="299"/>
      <c r="AA820" s="299"/>
      <c r="AB820" s="299"/>
      <c r="AC820" s="299"/>
      <c r="AD820" s="299"/>
      <c r="AE820" s="299"/>
      <c r="AF820" s="299"/>
      <c r="AG820" s="299"/>
    </row>
    <row r="821" spans="1:33" ht="25.2" customHeight="1">
      <c r="A821" s="305"/>
      <c r="B821" s="304"/>
      <c r="C821" s="303"/>
      <c r="D821" s="299"/>
      <c r="E821" s="299"/>
      <c r="F821" s="299"/>
      <c r="G821" s="299"/>
      <c r="H821" s="299"/>
      <c r="I821" s="299"/>
      <c r="J821" s="299"/>
      <c r="K821" s="299"/>
      <c r="L821" s="299"/>
      <c r="M821" s="299"/>
      <c r="N821" s="299"/>
      <c r="O821" s="299"/>
      <c r="P821" s="299"/>
      <c r="Q821" s="299"/>
      <c r="R821" s="299"/>
      <c r="S821" s="299"/>
      <c r="T821" s="299"/>
      <c r="U821" s="299"/>
      <c r="V821" s="299"/>
      <c r="W821" s="299"/>
      <c r="X821" s="299"/>
      <c r="Y821" s="299"/>
      <c r="Z821" s="299"/>
      <c r="AA821" s="299"/>
      <c r="AB821" s="299"/>
      <c r="AC821" s="299"/>
      <c r="AD821" s="299"/>
      <c r="AE821" s="299"/>
      <c r="AF821" s="299"/>
      <c r="AG821" s="299"/>
    </row>
    <row r="822" spans="1:33" ht="25.2" customHeight="1">
      <c r="A822" s="305"/>
      <c r="B822" s="304"/>
      <c r="C822" s="303"/>
      <c r="D822" s="299"/>
      <c r="E822" s="299"/>
      <c r="F822" s="299"/>
      <c r="G822" s="299"/>
      <c r="H822" s="299"/>
      <c r="I822" s="299"/>
      <c r="J822" s="299"/>
      <c r="K822" s="299"/>
      <c r="L822" s="299"/>
      <c r="M822" s="299"/>
      <c r="N822" s="299"/>
      <c r="O822" s="299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299"/>
      <c r="AA822" s="299"/>
      <c r="AB822" s="299"/>
      <c r="AC822" s="299"/>
      <c r="AD822" s="299"/>
      <c r="AE822" s="299"/>
      <c r="AF822" s="299"/>
      <c r="AG822" s="299"/>
    </row>
    <row r="823" spans="1:33" ht="25.2" customHeight="1">
      <c r="A823" s="305"/>
      <c r="B823" s="304"/>
      <c r="C823" s="303"/>
      <c r="D823" s="299"/>
      <c r="E823" s="299"/>
      <c r="F823" s="299"/>
      <c r="G823" s="299"/>
      <c r="H823" s="299"/>
      <c r="I823" s="299"/>
      <c r="J823" s="299"/>
      <c r="K823" s="299"/>
      <c r="L823" s="299"/>
      <c r="M823" s="299"/>
      <c r="N823" s="299"/>
      <c r="O823" s="299"/>
      <c r="P823" s="299"/>
      <c r="Q823" s="299"/>
      <c r="R823" s="299"/>
      <c r="S823" s="299"/>
      <c r="T823" s="299"/>
      <c r="U823" s="299"/>
      <c r="V823" s="299"/>
      <c r="W823" s="299"/>
      <c r="X823" s="299"/>
      <c r="Y823" s="299"/>
      <c r="Z823" s="299"/>
      <c r="AA823" s="299"/>
      <c r="AB823" s="299"/>
      <c r="AC823" s="299"/>
      <c r="AD823" s="299"/>
      <c r="AE823" s="299"/>
      <c r="AF823" s="299"/>
      <c r="AG823" s="299"/>
    </row>
    <row r="824" spans="1:33" ht="25.2" customHeight="1">
      <c r="A824" s="305"/>
      <c r="B824" s="304"/>
      <c r="C824" s="303"/>
      <c r="D824" s="299"/>
      <c r="E824" s="299"/>
      <c r="F824" s="299"/>
      <c r="G824" s="299"/>
      <c r="H824" s="299"/>
      <c r="I824" s="299"/>
      <c r="J824" s="299"/>
      <c r="K824" s="299"/>
      <c r="L824" s="299"/>
      <c r="M824" s="299"/>
      <c r="N824" s="299"/>
      <c r="O824" s="299"/>
      <c r="P824" s="299"/>
      <c r="Q824" s="299"/>
      <c r="R824" s="299"/>
      <c r="S824" s="299"/>
      <c r="T824" s="299"/>
      <c r="U824" s="299"/>
      <c r="V824" s="299"/>
      <c r="W824" s="299"/>
      <c r="X824" s="299"/>
      <c r="Y824" s="299"/>
      <c r="Z824" s="299"/>
      <c r="AA824" s="299"/>
      <c r="AB824" s="299"/>
      <c r="AC824" s="299"/>
      <c r="AD824" s="299"/>
      <c r="AE824" s="299"/>
      <c r="AF824" s="299"/>
      <c r="AG824" s="299"/>
    </row>
    <row r="825" spans="1:33" ht="25.2" customHeight="1">
      <c r="A825" s="305"/>
      <c r="B825" s="304"/>
      <c r="C825" s="303"/>
      <c r="D825" s="299"/>
      <c r="E825" s="299"/>
      <c r="F825" s="299"/>
      <c r="G825" s="299"/>
      <c r="H825" s="299"/>
      <c r="I825" s="299"/>
      <c r="J825" s="299"/>
      <c r="K825" s="299"/>
      <c r="L825" s="299"/>
      <c r="M825" s="299"/>
      <c r="N825" s="299"/>
      <c r="O825" s="299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299"/>
      <c r="AA825" s="299"/>
      <c r="AB825" s="299"/>
      <c r="AC825" s="299"/>
      <c r="AD825" s="299"/>
      <c r="AE825" s="299"/>
      <c r="AF825" s="299"/>
      <c r="AG825" s="299"/>
    </row>
    <row r="826" spans="1:33" ht="25.2" customHeight="1">
      <c r="A826" s="305"/>
      <c r="B826" s="304"/>
      <c r="C826" s="303"/>
      <c r="D826" s="299"/>
      <c r="E826" s="299"/>
      <c r="F826" s="299"/>
      <c r="G826" s="299"/>
      <c r="H826" s="299"/>
      <c r="I826" s="299"/>
      <c r="J826" s="299"/>
      <c r="K826" s="299"/>
      <c r="L826" s="299"/>
      <c r="M826" s="29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299"/>
      <c r="AA826" s="299"/>
      <c r="AB826" s="299"/>
      <c r="AC826" s="299"/>
      <c r="AD826" s="299"/>
      <c r="AE826" s="299"/>
      <c r="AF826" s="299"/>
      <c r="AG826" s="299"/>
    </row>
    <row r="827" spans="1:33" ht="25.2" customHeight="1">
      <c r="A827" s="305"/>
      <c r="B827" s="304"/>
      <c r="C827" s="303"/>
      <c r="D827" s="299"/>
      <c r="E827" s="299"/>
      <c r="F827" s="299"/>
      <c r="G827" s="299"/>
      <c r="H827" s="299"/>
      <c r="I827" s="299"/>
      <c r="J827" s="299"/>
      <c r="K827" s="299"/>
      <c r="L827" s="299"/>
      <c r="M827" s="299"/>
      <c r="N827" s="299"/>
      <c r="O827" s="299"/>
      <c r="P827" s="299"/>
      <c r="Q827" s="299"/>
      <c r="R827" s="299"/>
      <c r="S827" s="299"/>
      <c r="T827" s="299"/>
      <c r="U827" s="299"/>
      <c r="V827" s="299"/>
      <c r="W827" s="299"/>
      <c r="X827" s="299"/>
      <c r="Y827" s="299"/>
      <c r="Z827" s="299"/>
      <c r="AA827" s="299"/>
      <c r="AB827" s="299"/>
      <c r="AC827" s="299"/>
      <c r="AD827" s="299"/>
      <c r="AE827" s="299"/>
      <c r="AF827" s="299"/>
      <c r="AG827" s="299"/>
    </row>
    <row r="828" spans="1:33" ht="25.2" customHeight="1">
      <c r="A828" s="305"/>
      <c r="B828" s="304"/>
      <c r="C828" s="303"/>
      <c r="D828" s="299"/>
      <c r="E828" s="299"/>
      <c r="F828" s="299"/>
      <c r="G828" s="299"/>
      <c r="H828" s="299"/>
      <c r="I828" s="299"/>
      <c r="J828" s="299"/>
      <c r="K828" s="299"/>
      <c r="L828" s="299"/>
      <c r="M828" s="299"/>
      <c r="N828" s="299"/>
      <c r="O828" s="299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299"/>
      <c r="AA828" s="299"/>
      <c r="AB828" s="299"/>
      <c r="AC828" s="299"/>
      <c r="AD828" s="299"/>
      <c r="AE828" s="299"/>
      <c r="AF828" s="299"/>
      <c r="AG828" s="299"/>
    </row>
    <row r="829" spans="1:33" ht="25.2" customHeight="1">
      <c r="A829" s="305"/>
      <c r="B829" s="304"/>
      <c r="C829" s="303"/>
      <c r="D829" s="299"/>
      <c r="E829" s="299"/>
      <c r="F829" s="299"/>
      <c r="G829" s="299"/>
      <c r="H829" s="299"/>
      <c r="I829" s="299"/>
      <c r="J829" s="299"/>
      <c r="K829" s="299"/>
      <c r="L829" s="299"/>
      <c r="M829" s="299"/>
      <c r="N829" s="299"/>
      <c r="O829" s="299"/>
      <c r="P829" s="299"/>
      <c r="Q829" s="299"/>
      <c r="R829" s="299"/>
      <c r="S829" s="299"/>
      <c r="T829" s="299"/>
      <c r="U829" s="299"/>
      <c r="V829" s="299"/>
      <c r="W829" s="299"/>
      <c r="X829" s="299"/>
      <c r="Y829" s="299"/>
      <c r="Z829" s="299"/>
      <c r="AA829" s="299"/>
      <c r="AB829" s="299"/>
      <c r="AC829" s="299"/>
      <c r="AD829" s="299"/>
      <c r="AE829" s="299"/>
      <c r="AF829" s="299"/>
      <c r="AG829" s="299"/>
    </row>
    <row r="830" spans="1:33" ht="25.2" customHeight="1">
      <c r="A830" s="305"/>
      <c r="B830" s="304"/>
      <c r="C830" s="303"/>
      <c r="D830" s="299"/>
      <c r="E830" s="299"/>
      <c r="F830" s="299"/>
      <c r="G830" s="299"/>
      <c r="H830" s="299"/>
      <c r="I830" s="299"/>
      <c r="J830" s="299"/>
      <c r="K830" s="299"/>
      <c r="L830" s="299"/>
      <c r="M830" s="299"/>
      <c r="N830" s="299"/>
      <c r="O830" s="299"/>
      <c r="P830" s="299"/>
      <c r="Q830" s="299"/>
      <c r="R830" s="299"/>
      <c r="S830" s="299"/>
      <c r="T830" s="299"/>
      <c r="U830" s="299"/>
      <c r="V830" s="299"/>
      <c r="W830" s="299"/>
      <c r="X830" s="299"/>
      <c r="Y830" s="299"/>
      <c r="Z830" s="299"/>
      <c r="AA830" s="299"/>
      <c r="AB830" s="299"/>
      <c r="AC830" s="299"/>
      <c r="AD830" s="299"/>
      <c r="AE830" s="299"/>
      <c r="AF830" s="299"/>
      <c r="AG830" s="299"/>
    </row>
    <row r="831" spans="1:33" ht="25.2" customHeight="1">
      <c r="A831" s="305"/>
      <c r="B831" s="304"/>
      <c r="C831" s="303"/>
      <c r="D831" s="299"/>
      <c r="E831" s="299"/>
      <c r="F831" s="299"/>
      <c r="G831" s="299"/>
      <c r="H831" s="299"/>
      <c r="I831" s="299"/>
      <c r="J831" s="299"/>
      <c r="K831" s="299"/>
      <c r="L831" s="299"/>
      <c r="M831" s="299"/>
      <c r="N831" s="299"/>
      <c r="O831" s="299"/>
      <c r="P831" s="299"/>
      <c r="Q831" s="299"/>
      <c r="R831" s="299"/>
      <c r="S831" s="299"/>
      <c r="T831" s="299"/>
      <c r="U831" s="299"/>
      <c r="V831" s="299"/>
      <c r="W831" s="299"/>
      <c r="X831" s="299"/>
      <c r="Y831" s="299"/>
      <c r="Z831" s="299"/>
      <c r="AA831" s="299"/>
      <c r="AB831" s="299"/>
      <c r="AC831" s="299"/>
      <c r="AD831" s="299"/>
      <c r="AE831" s="299"/>
      <c r="AF831" s="299"/>
      <c r="AG831" s="299"/>
    </row>
    <row r="832" spans="1:33" ht="25.2" customHeight="1">
      <c r="A832" s="305"/>
      <c r="B832" s="304"/>
      <c r="C832" s="303"/>
      <c r="D832" s="299"/>
      <c r="E832" s="299"/>
      <c r="F832" s="299"/>
      <c r="G832" s="299"/>
      <c r="H832" s="299"/>
      <c r="I832" s="299"/>
      <c r="J832" s="299"/>
      <c r="K832" s="299"/>
      <c r="L832" s="299"/>
      <c r="M832" s="299"/>
      <c r="N832" s="299"/>
      <c r="O832" s="299"/>
      <c r="P832" s="299"/>
      <c r="Q832" s="299"/>
      <c r="R832" s="299"/>
      <c r="S832" s="299"/>
      <c r="T832" s="299"/>
      <c r="U832" s="299"/>
      <c r="V832" s="299"/>
      <c r="W832" s="299"/>
      <c r="X832" s="299"/>
      <c r="Y832" s="299"/>
      <c r="Z832" s="299"/>
      <c r="AA832" s="299"/>
      <c r="AB832" s="299"/>
      <c r="AC832" s="299"/>
      <c r="AD832" s="299"/>
      <c r="AE832" s="299"/>
      <c r="AF832" s="299"/>
      <c r="AG832" s="299"/>
    </row>
    <row r="833" spans="1:33" ht="25.2" customHeight="1">
      <c r="A833" s="305"/>
      <c r="B833" s="304"/>
      <c r="C833" s="303"/>
      <c r="D833" s="299"/>
      <c r="E833" s="299"/>
      <c r="F833" s="299"/>
      <c r="G833" s="299"/>
      <c r="H833" s="299"/>
      <c r="I833" s="299"/>
      <c r="J833" s="299"/>
      <c r="K833" s="299"/>
      <c r="L833" s="299"/>
      <c r="M833" s="299"/>
      <c r="N833" s="299"/>
      <c r="O833" s="299"/>
      <c r="P833" s="299"/>
      <c r="Q833" s="299"/>
      <c r="R833" s="299"/>
      <c r="S833" s="299"/>
      <c r="T833" s="299"/>
      <c r="U833" s="299"/>
      <c r="V833" s="299"/>
      <c r="W833" s="299"/>
      <c r="X833" s="299"/>
      <c r="Y833" s="299"/>
      <c r="Z833" s="299"/>
      <c r="AA833" s="299"/>
      <c r="AB833" s="299"/>
      <c r="AC833" s="299"/>
      <c r="AD833" s="299"/>
      <c r="AE833" s="299"/>
      <c r="AF833" s="299"/>
      <c r="AG833" s="299"/>
    </row>
    <row r="834" spans="1:33" ht="25.2" customHeight="1">
      <c r="A834" s="305"/>
      <c r="B834" s="304"/>
      <c r="C834" s="303"/>
      <c r="D834" s="299"/>
      <c r="E834" s="299"/>
      <c r="F834" s="299"/>
      <c r="G834" s="299"/>
      <c r="H834" s="299"/>
      <c r="I834" s="299"/>
      <c r="J834" s="299"/>
      <c r="K834" s="299"/>
      <c r="L834" s="299"/>
      <c r="M834" s="299"/>
      <c r="N834" s="299"/>
      <c r="O834" s="299"/>
      <c r="P834" s="299"/>
      <c r="Q834" s="299"/>
      <c r="R834" s="299"/>
      <c r="S834" s="299"/>
      <c r="T834" s="299"/>
      <c r="U834" s="299"/>
      <c r="V834" s="299"/>
      <c r="W834" s="299"/>
      <c r="X834" s="299"/>
      <c r="Y834" s="299"/>
      <c r="Z834" s="299"/>
      <c r="AA834" s="299"/>
      <c r="AB834" s="299"/>
      <c r="AC834" s="299"/>
      <c r="AD834" s="299"/>
      <c r="AE834" s="299"/>
      <c r="AF834" s="299"/>
      <c r="AG834" s="299"/>
    </row>
    <row r="835" spans="1:33" ht="25.2" customHeight="1">
      <c r="A835" s="305"/>
      <c r="B835" s="304"/>
      <c r="C835" s="303"/>
      <c r="D835" s="299"/>
      <c r="E835" s="299"/>
      <c r="F835" s="299"/>
      <c r="G835" s="299"/>
      <c r="H835" s="299"/>
      <c r="I835" s="299"/>
      <c r="J835" s="299"/>
      <c r="K835" s="299"/>
      <c r="L835" s="299"/>
      <c r="M835" s="299"/>
      <c r="N835" s="299"/>
      <c r="O835" s="299"/>
      <c r="P835" s="299"/>
      <c r="Q835" s="299"/>
      <c r="R835" s="299"/>
      <c r="S835" s="299"/>
      <c r="T835" s="299"/>
      <c r="U835" s="299"/>
      <c r="V835" s="299"/>
      <c r="W835" s="299"/>
      <c r="X835" s="299"/>
      <c r="Y835" s="299"/>
      <c r="Z835" s="299"/>
      <c r="AA835" s="299"/>
      <c r="AB835" s="299"/>
      <c r="AC835" s="299"/>
      <c r="AD835" s="299"/>
      <c r="AE835" s="299"/>
      <c r="AF835" s="299"/>
      <c r="AG835" s="299"/>
    </row>
    <row r="836" spans="1:33" ht="25.2" customHeight="1">
      <c r="A836" s="305"/>
      <c r="B836" s="304"/>
      <c r="C836" s="303"/>
      <c r="D836" s="299"/>
      <c r="E836" s="299"/>
      <c r="F836" s="299"/>
      <c r="G836" s="299"/>
      <c r="H836" s="299"/>
      <c r="I836" s="299"/>
      <c r="J836" s="299"/>
      <c r="K836" s="299"/>
      <c r="L836" s="299"/>
      <c r="M836" s="299"/>
      <c r="N836" s="299"/>
      <c r="O836" s="299"/>
      <c r="P836" s="299"/>
      <c r="Q836" s="299"/>
      <c r="R836" s="299"/>
      <c r="S836" s="299"/>
      <c r="T836" s="299"/>
      <c r="U836" s="299"/>
      <c r="V836" s="299"/>
      <c r="W836" s="299"/>
      <c r="X836" s="299"/>
      <c r="Y836" s="299"/>
      <c r="Z836" s="299"/>
      <c r="AA836" s="299"/>
      <c r="AB836" s="299"/>
      <c r="AC836" s="299"/>
      <c r="AD836" s="299"/>
      <c r="AE836" s="299"/>
      <c r="AF836" s="299"/>
      <c r="AG836" s="299"/>
    </row>
    <row r="837" spans="1:33" ht="25.2" customHeight="1">
      <c r="A837" s="305"/>
      <c r="B837" s="304"/>
      <c r="C837" s="303"/>
      <c r="D837" s="299"/>
      <c r="E837" s="299"/>
      <c r="F837" s="299"/>
      <c r="G837" s="299"/>
      <c r="H837" s="299"/>
      <c r="I837" s="299"/>
      <c r="J837" s="299"/>
      <c r="K837" s="299"/>
      <c r="L837" s="299"/>
      <c r="M837" s="299"/>
      <c r="N837" s="299"/>
      <c r="O837" s="299"/>
      <c r="P837" s="299"/>
      <c r="Q837" s="299"/>
      <c r="R837" s="299"/>
      <c r="S837" s="299"/>
      <c r="T837" s="299"/>
      <c r="U837" s="299"/>
      <c r="V837" s="299"/>
      <c r="W837" s="299"/>
      <c r="X837" s="299"/>
      <c r="Y837" s="299"/>
      <c r="Z837" s="299"/>
      <c r="AA837" s="299"/>
      <c r="AB837" s="299"/>
      <c r="AC837" s="299"/>
      <c r="AD837" s="299"/>
      <c r="AE837" s="299"/>
      <c r="AF837" s="299"/>
      <c r="AG837" s="299"/>
    </row>
    <row r="838" spans="1:33" ht="25.2" customHeight="1">
      <c r="A838" s="305"/>
      <c r="B838" s="304"/>
      <c r="C838" s="303"/>
      <c r="D838" s="299"/>
      <c r="E838" s="299"/>
      <c r="F838" s="299"/>
      <c r="G838" s="299"/>
      <c r="H838" s="299"/>
      <c r="I838" s="299"/>
      <c r="J838" s="299"/>
      <c r="K838" s="299"/>
      <c r="L838" s="299"/>
      <c r="M838" s="29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299"/>
      <c r="AA838" s="299"/>
      <c r="AB838" s="299"/>
      <c r="AC838" s="299"/>
      <c r="AD838" s="299"/>
      <c r="AE838" s="299"/>
      <c r="AF838" s="299"/>
      <c r="AG838" s="299"/>
    </row>
    <row r="839" spans="1:33" ht="25.2" customHeight="1">
      <c r="A839" s="305"/>
      <c r="B839" s="304"/>
      <c r="C839" s="303"/>
      <c r="D839" s="299"/>
      <c r="E839" s="299"/>
      <c r="F839" s="299"/>
      <c r="G839" s="299"/>
      <c r="H839" s="299"/>
      <c r="I839" s="299"/>
      <c r="J839" s="299"/>
      <c r="K839" s="299"/>
      <c r="L839" s="299"/>
      <c r="M839" s="29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299"/>
      <c r="AA839" s="299"/>
      <c r="AB839" s="299"/>
      <c r="AC839" s="299"/>
      <c r="AD839" s="299"/>
      <c r="AE839" s="299"/>
      <c r="AF839" s="299"/>
      <c r="AG839" s="299"/>
    </row>
    <row r="840" spans="1:33" ht="25.2" customHeight="1">
      <c r="A840" s="305"/>
      <c r="B840" s="304"/>
      <c r="C840" s="303"/>
      <c r="D840" s="299"/>
      <c r="E840" s="299"/>
      <c r="F840" s="299"/>
      <c r="G840" s="299"/>
      <c r="H840" s="299"/>
      <c r="I840" s="299"/>
      <c r="J840" s="299"/>
      <c r="K840" s="299"/>
      <c r="L840" s="299"/>
      <c r="M840" s="299"/>
      <c r="N840" s="299"/>
      <c r="O840" s="299"/>
      <c r="P840" s="299"/>
      <c r="Q840" s="299"/>
      <c r="R840" s="299"/>
      <c r="S840" s="299"/>
      <c r="T840" s="299"/>
      <c r="U840" s="299"/>
      <c r="V840" s="299"/>
      <c r="W840" s="299"/>
      <c r="X840" s="299"/>
      <c r="Y840" s="299"/>
      <c r="Z840" s="299"/>
      <c r="AA840" s="299"/>
      <c r="AB840" s="299"/>
      <c r="AC840" s="299"/>
      <c r="AD840" s="299"/>
      <c r="AE840" s="299"/>
      <c r="AF840" s="299"/>
      <c r="AG840" s="299"/>
    </row>
    <row r="841" spans="1:33" ht="25.2" customHeight="1">
      <c r="A841" s="305"/>
      <c r="B841" s="304"/>
      <c r="C841" s="303"/>
      <c r="D841" s="299"/>
      <c r="E841" s="299"/>
      <c r="F841" s="299"/>
      <c r="G841" s="299"/>
      <c r="H841" s="299"/>
      <c r="I841" s="299"/>
      <c r="J841" s="299"/>
      <c r="K841" s="299"/>
      <c r="L841" s="299"/>
      <c r="M841" s="299"/>
      <c r="N841" s="299"/>
      <c r="O841" s="299"/>
      <c r="P841" s="299"/>
      <c r="Q841" s="299"/>
      <c r="R841" s="299"/>
      <c r="S841" s="299"/>
      <c r="T841" s="299"/>
      <c r="U841" s="299"/>
      <c r="V841" s="299"/>
      <c r="W841" s="299"/>
      <c r="X841" s="299"/>
      <c r="Y841" s="299"/>
      <c r="Z841" s="299"/>
      <c r="AA841" s="299"/>
      <c r="AB841" s="299"/>
      <c r="AC841" s="299"/>
      <c r="AD841" s="299"/>
      <c r="AE841" s="299"/>
      <c r="AF841" s="299"/>
      <c r="AG841" s="299"/>
    </row>
    <row r="842" spans="1:33" ht="25.2" customHeight="1">
      <c r="A842" s="305"/>
      <c r="B842" s="304"/>
      <c r="C842" s="303"/>
      <c r="D842" s="299"/>
      <c r="E842" s="299"/>
      <c r="F842" s="299"/>
      <c r="G842" s="299"/>
      <c r="H842" s="299"/>
      <c r="I842" s="299"/>
      <c r="J842" s="299"/>
      <c r="K842" s="299"/>
      <c r="L842" s="299"/>
      <c r="M842" s="299"/>
      <c r="N842" s="299"/>
      <c r="O842" s="299"/>
      <c r="P842" s="299"/>
      <c r="Q842" s="299"/>
      <c r="R842" s="299"/>
      <c r="S842" s="299"/>
      <c r="T842" s="299"/>
      <c r="U842" s="299"/>
      <c r="V842" s="299"/>
      <c r="W842" s="299"/>
      <c r="X842" s="299"/>
      <c r="Y842" s="299"/>
      <c r="Z842" s="299"/>
      <c r="AA842" s="299"/>
      <c r="AB842" s="299"/>
      <c r="AC842" s="299"/>
      <c r="AD842" s="299"/>
      <c r="AE842" s="299"/>
      <c r="AF842" s="299"/>
      <c r="AG842" s="299"/>
    </row>
    <row r="843" spans="1:33" ht="25.2" customHeight="1">
      <c r="A843" s="305"/>
      <c r="B843" s="304"/>
      <c r="C843" s="303"/>
      <c r="D843" s="299"/>
      <c r="E843" s="299"/>
      <c r="F843" s="299"/>
      <c r="G843" s="299"/>
      <c r="H843" s="299"/>
      <c r="I843" s="299"/>
      <c r="J843" s="299"/>
      <c r="K843" s="299"/>
      <c r="L843" s="299"/>
      <c r="M843" s="299"/>
      <c r="N843" s="299"/>
      <c r="O843" s="299"/>
      <c r="P843" s="299"/>
      <c r="Q843" s="299"/>
      <c r="R843" s="299"/>
      <c r="S843" s="299"/>
      <c r="T843" s="299"/>
      <c r="U843" s="299"/>
      <c r="V843" s="299"/>
      <c r="W843" s="299"/>
      <c r="X843" s="299"/>
      <c r="Y843" s="299"/>
      <c r="Z843" s="299"/>
      <c r="AA843" s="299"/>
      <c r="AB843" s="299"/>
      <c r="AC843" s="299"/>
      <c r="AD843" s="299"/>
      <c r="AE843" s="299"/>
      <c r="AF843" s="299"/>
      <c r="AG843" s="299"/>
    </row>
    <row r="844" spans="1:33" ht="25.2" customHeight="1">
      <c r="A844" s="305"/>
      <c r="B844" s="304"/>
      <c r="C844" s="303"/>
      <c r="D844" s="299"/>
      <c r="E844" s="299"/>
      <c r="F844" s="299"/>
      <c r="G844" s="299"/>
      <c r="H844" s="299"/>
      <c r="I844" s="299"/>
      <c r="J844" s="299"/>
      <c r="K844" s="299"/>
      <c r="L844" s="299"/>
      <c r="M844" s="299"/>
      <c r="N844" s="299"/>
      <c r="O844" s="299"/>
      <c r="P844" s="299"/>
      <c r="Q844" s="299"/>
      <c r="R844" s="299"/>
      <c r="S844" s="299"/>
      <c r="T844" s="299"/>
      <c r="U844" s="299"/>
      <c r="V844" s="299"/>
      <c r="W844" s="299"/>
      <c r="X844" s="299"/>
      <c r="Y844" s="299"/>
      <c r="Z844" s="299"/>
      <c r="AA844" s="299"/>
      <c r="AB844" s="299"/>
      <c r="AC844" s="299"/>
      <c r="AD844" s="299"/>
      <c r="AE844" s="299"/>
      <c r="AF844" s="299"/>
      <c r="AG844" s="299"/>
    </row>
    <row r="845" spans="1:33" ht="25.2" customHeight="1">
      <c r="A845" s="305"/>
      <c r="B845" s="304"/>
      <c r="C845" s="303"/>
      <c r="D845" s="299"/>
      <c r="E845" s="299"/>
      <c r="F845" s="299"/>
      <c r="G845" s="299"/>
      <c r="H845" s="299"/>
      <c r="I845" s="299"/>
      <c r="J845" s="299"/>
      <c r="K845" s="299"/>
      <c r="L845" s="299"/>
      <c r="M845" s="299"/>
      <c r="N845" s="299"/>
      <c r="O845" s="299"/>
      <c r="P845" s="299"/>
      <c r="Q845" s="299"/>
      <c r="R845" s="299"/>
      <c r="S845" s="299"/>
      <c r="T845" s="299"/>
      <c r="U845" s="299"/>
      <c r="V845" s="299"/>
      <c r="W845" s="299"/>
      <c r="X845" s="299"/>
      <c r="Y845" s="299"/>
      <c r="Z845" s="299"/>
      <c r="AA845" s="299"/>
      <c r="AB845" s="299"/>
      <c r="AC845" s="299"/>
      <c r="AD845" s="299"/>
      <c r="AE845" s="299"/>
      <c r="AF845" s="299"/>
      <c r="AG845" s="299"/>
    </row>
    <row r="846" spans="1:33" ht="25.2" customHeight="1">
      <c r="A846" s="305"/>
      <c r="B846" s="304"/>
      <c r="C846" s="303"/>
      <c r="D846" s="299"/>
      <c r="E846" s="299"/>
      <c r="F846" s="299"/>
      <c r="G846" s="299"/>
      <c r="H846" s="299"/>
      <c r="I846" s="299"/>
      <c r="J846" s="299"/>
      <c r="K846" s="299"/>
      <c r="L846" s="299"/>
      <c r="M846" s="299"/>
      <c r="N846" s="299"/>
      <c r="O846" s="299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299"/>
      <c r="AA846" s="299"/>
      <c r="AB846" s="299"/>
      <c r="AC846" s="299"/>
      <c r="AD846" s="299"/>
      <c r="AE846" s="299"/>
      <c r="AF846" s="299"/>
      <c r="AG846" s="299"/>
    </row>
    <row r="847" spans="1:33" ht="25.2" customHeight="1">
      <c r="A847" s="305"/>
      <c r="B847" s="304"/>
      <c r="C847" s="303"/>
      <c r="D847" s="299"/>
      <c r="E847" s="299"/>
      <c r="F847" s="299"/>
      <c r="G847" s="299"/>
      <c r="H847" s="299"/>
      <c r="I847" s="299"/>
      <c r="J847" s="299"/>
      <c r="K847" s="299"/>
      <c r="L847" s="299"/>
      <c r="M847" s="299"/>
      <c r="N847" s="299"/>
      <c r="O847" s="299"/>
      <c r="P847" s="299"/>
      <c r="Q847" s="299"/>
      <c r="R847" s="299"/>
      <c r="S847" s="299"/>
      <c r="T847" s="299"/>
      <c r="U847" s="299"/>
      <c r="V847" s="299"/>
      <c r="W847" s="299"/>
      <c r="X847" s="299"/>
      <c r="Y847" s="299"/>
      <c r="Z847" s="299"/>
      <c r="AA847" s="299"/>
      <c r="AB847" s="299"/>
      <c r="AC847" s="299"/>
      <c r="AD847" s="299"/>
      <c r="AE847" s="299"/>
      <c r="AF847" s="299"/>
      <c r="AG847" s="299"/>
    </row>
    <row r="848" spans="1:33" ht="25.2" customHeight="1">
      <c r="A848" s="305"/>
      <c r="B848" s="304"/>
      <c r="C848" s="303"/>
      <c r="D848" s="299"/>
      <c r="E848" s="299"/>
      <c r="F848" s="299"/>
      <c r="G848" s="299"/>
      <c r="H848" s="299"/>
      <c r="I848" s="299"/>
      <c r="J848" s="299"/>
      <c r="K848" s="299"/>
      <c r="L848" s="299"/>
      <c r="M848" s="299"/>
      <c r="N848" s="299"/>
      <c r="O848" s="299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299"/>
      <c r="AA848" s="299"/>
      <c r="AB848" s="299"/>
      <c r="AC848" s="299"/>
      <c r="AD848" s="299"/>
      <c r="AE848" s="299"/>
      <c r="AF848" s="299"/>
      <c r="AG848" s="299"/>
    </row>
    <row r="849" spans="1:33" ht="25.2" customHeight="1">
      <c r="A849" s="305"/>
      <c r="B849" s="304"/>
      <c r="C849" s="303"/>
      <c r="D849" s="299"/>
      <c r="E849" s="299"/>
      <c r="F849" s="299"/>
      <c r="G849" s="299"/>
      <c r="H849" s="299"/>
      <c r="I849" s="299"/>
      <c r="J849" s="299"/>
      <c r="K849" s="299"/>
      <c r="L849" s="299"/>
      <c r="M849" s="299"/>
      <c r="N849" s="299"/>
      <c r="O849" s="299"/>
      <c r="P849" s="299"/>
      <c r="Q849" s="299"/>
      <c r="R849" s="299"/>
      <c r="S849" s="299"/>
      <c r="T849" s="299"/>
      <c r="U849" s="299"/>
      <c r="V849" s="299"/>
      <c r="W849" s="299"/>
      <c r="X849" s="299"/>
      <c r="Y849" s="299"/>
      <c r="Z849" s="299"/>
      <c r="AA849" s="299"/>
      <c r="AB849" s="299"/>
      <c r="AC849" s="299"/>
      <c r="AD849" s="299"/>
      <c r="AE849" s="299"/>
      <c r="AF849" s="299"/>
      <c r="AG849" s="299"/>
    </row>
    <row r="850" spans="1:33" ht="25.2" customHeight="1">
      <c r="A850" s="305"/>
      <c r="B850" s="304"/>
      <c r="C850" s="303"/>
      <c r="D850" s="299"/>
      <c r="E850" s="299"/>
      <c r="F850" s="299"/>
      <c r="G850" s="299"/>
      <c r="H850" s="299"/>
      <c r="I850" s="299"/>
      <c r="J850" s="299"/>
      <c r="K850" s="299"/>
      <c r="L850" s="299"/>
      <c r="M850" s="299"/>
      <c r="N850" s="299"/>
      <c r="O850" s="299"/>
      <c r="P850" s="299"/>
      <c r="Q850" s="299"/>
      <c r="R850" s="299"/>
      <c r="S850" s="299"/>
      <c r="T850" s="299"/>
      <c r="U850" s="299"/>
      <c r="V850" s="299"/>
      <c r="W850" s="299"/>
      <c r="X850" s="299"/>
      <c r="Y850" s="299"/>
      <c r="Z850" s="299"/>
      <c r="AA850" s="299"/>
      <c r="AB850" s="299"/>
      <c r="AC850" s="299"/>
      <c r="AD850" s="299"/>
      <c r="AE850" s="299"/>
      <c r="AF850" s="299"/>
      <c r="AG850" s="299"/>
    </row>
    <row r="851" spans="1:33" ht="25.2" customHeight="1">
      <c r="A851" s="305"/>
      <c r="B851" s="304"/>
      <c r="C851" s="303"/>
      <c r="D851" s="299"/>
      <c r="E851" s="299"/>
      <c r="F851" s="299"/>
      <c r="G851" s="299"/>
      <c r="H851" s="299"/>
      <c r="I851" s="299"/>
      <c r="J851" s="299"/>
      <c r="K851" s="299"/>
      <c r="L851" s="299"/>
      <c r="M851" s="299"/>
      <c r="N851" s="299"/>
      <c r="O851" s="299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299"/>
      <c r="AA851" s="299"/>
      <c r="AB851" s="299"/>
      <c r="AC851" s="299"/>
      <c r="AD851" s="299"/>
      <c r="AE851" s="299"/>
      <c r="AF851" s="299"/>
      <c r="AG851" s="299"/>
    </row>
    <row r="852" spans="1:33" ht="25.2" customHeight="1">
      <c r="A852" s="305"/>
      <c r="B852" s="304"/>
      <c r="C852" s="303"/>
      <c r="D852" s="299"/>
      <c r="E852" s="299"/>
      <c r="F852" s="299"/>
      <c r="G852" s="299"/>
      <c r="H852" s="299"/>
      <c r="I852" s="299"/>
      <c r="J852" s="299"/>
      <c r="K852" s="299"/>
      <c r="L852" s="299"/>
      <c r="M852" s="29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299"/>
      <c r="AA852" s="299"/>
      <c r="AB852" s="299"/>
      <c r="AC852" s="299"/>
      <c r="AD852" s="299"/>
      <c r="AE852" s="299"/>
      <c r="AF852" s="299"/>
      <c r="AG852" s="299"/>
    </row>
    <row r="853" spans="1:33" ht="25.2" customHeight="1">
      <c r="A853" s="305"/>
      <c r="B853" s="304"/>
      <c r="C853" s="303"/>
      <c r="D853" s="299"/>
      <c r="E853" s="299"/>
      <c r="F853" s="299"/>
      <c r="G853" s="299"/>
      <c r="H853" s="299"/>
      <c r="I853" s="299"/>
      <c r="J853" s="299"/>
      <c r="K853" s="299"/>
      <c r="L853" s="299"/>
      <c r="M853" s="299"/>
      <c r="N853" s="299"/>
      <c r="O853" s="299"/>
      <c r="P853" s="299"/>
      <c r="Q853" s="299"/>
      <c r="R853" s="299"/>
      <c r="S853" s="299"/>
      <c r="T853" s="299"/>
      <c r="U853" s="299"/>
      <c r="V853" s="299"/>
      <c r="W853" s="299"/>
      <c r="X853" s="299"/>
      <c r="Y853" s="299"/>
      <c r="Z853" s="299"/>
      <c r="AA853" s="299"/>
      <c r="AB853" s="299"/>
      <c r="AC853" s="299"/>
      <c r="AD853" s="299"/>
      <c r="AE853" s="299"/>
      <c r="AF853" s="299"/>
      <c r="AG853" s="299"/>
    </row>
    <row r="854" spans="1:33" ht="25.2" customHeight="1">
      <c r="A854" s="305"/>
      <c r="B854" s="304"/>
      <c r="C854" s="303"/>
      <c r="D854" s="299"/>
      <c r="E854" s="299"/>
      <c r="F854" s="299"/>
      <c r="G854" s="299"/>
      <c r="H854" s="299"/>
      <c r="I854" s="299"/>
      <c r="J854" s="299"/>
      <c r="K854" s="299"/>
      <c r="L854" s="299"/>
      <c r="M854" s="299"/>
      <c r="N854" s="299"/>
      <c r="O854" s="299"/>
      <c r="P854" s="299"/>
      <c r="Q854" s="299"/>
      <c r="R854" s="299"/>
      <c r="S854" s="299"/>
      <c r="T854" s="299"/>
      <c r="U854" s="299"/>
      <c r="V854" s="299"/>
      <c r="W854" s="299"/>
      <c r="X854" s="299"/>
      <c r="Y854" s="299"/>
      <c r="Z854" s="299"/>
      <c r="AA854" s="299"/>
      <c r="AB854" s="299"/>
      <c r="AC854" s="299"/>
      <c r="AD854" s="299"/>
      <c r="AE854" s="299"/>
      <c r="AF854" s="299"/>
      <c r="AG854" s="299"/>
    </row>
    <row r="855" spans="1:33" ht="25.2" customHeight="1">
      <c r="A855" s="305"/>
      <c r="B855" s="304"/>
      <c r="C855" s="303"/>
      <c r="D855" s="299"/>
      <c r="E855" s="299"/>
      <c r="F855" s="299"/>
      <c r="G855" s="299"/>
      <c r="H855" s="299"/>
      <c r="I855" s="299"/>
      <c r="J855" s="299"/>
      <c r="K855" s="299"/>
      <c r="L855" s="299"/>
      <c r="M855" s="299"/>
      <c r="N855" s="299"/>
      <c r="O855" s="299"/>
      <c r="P855" s="299"/>
      <c r="Q855" s="299"/>
      <c r="R855" s="299"/>
      <c r="S855" s="299"/>
      <c r="T855" s="299"/>
      <c r="U855" s="299"/>
      <c r="V855" s="299"/>
      <c r="W855" s="299"/>
      <c r="X855" s="299"/>
      <c r="Y855" s="299"/>
      <c r="Z855" s="299"/>
      <c r="AA855" s="299"/>
      <c r="AB855" s="299"/>
      <c r="AC855" s="299"/>
      <c r="AD855" s="299"/>
      <c r="AE855" s="299"/>
      <c r="AF855" s="299"/>
      <c r="AG855" s="299"/>
    </row>
    <row r="856" spans="1:33" ht="25.2" customHeight="1">
      <c r="A856" s="305"/>
      <c r="B856" s="304"/>
      <c r="C856" s="303"/>
      <c r="D856" s="299"/>
      <c r="E856" s="299"/>
      <c r="F856" s="299"/>
      <c r="G856" s="299"/>
      <c r="H856" s="299"/>
      <c r="I856" s="299"/>
      <c r="J856" s="299"/>
      <c r="K856" s="299"/>
      <c r="L856" s="299"/>
      <c r="M856" s="299"/>
      <c r="N856" s="299"/>
      <c r="O856" s="299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299"/>
      <c r="AA856" s="299"/>
      <c r="AB856" s="299"/>
      <c r="AC856" s="299"/>
      <c r="AD856" s="299"/>
      <c r="AE856" s="299"/>
      <c r="AF856" s="299"/>
      <c r="AG856" s="299"/>
    </row>
    <row r="857" spans="1:33" ht="25.2" customHeight="1">
      <c r="A857" s="305"/>
      <c r="B857" s="304"/>
      <c r="C857" s="303"/>
      <c r="D857" s="299"/>
      <c r="E857" s="299"/>
      <c r="F857" s="299"/>
      <c r="G857" s="299"/>
      <c r="H857" s="299"/>
      <c r="I857" s="299"/>
      <c r="J857" s="299"/>
      <c r="K857" s="299"/>
      <c r="L857" s="299"/>
      <c r="M857" s="299"/>
      <c r="N857" s="299"/>
      <c r="O857" s="299"/>
      <c r="P857" s="299"/>
      <c r="Q857" s="299"/>
      <c r="R857" s="299"/>
      <c r="S857" s="299"/>
      <c r="T857" s="299"/>
      <c r="U857" s="299"/>
      <c r="V857" s="299"/>
      <c r="W857" s="299"/>
      <c r="X857" s="299"/>
      <c r="Y857" s="299"/>
      <c r="Z857" s="299"/>
      <c r="AA857" s="299"/>
      <c r="AB857" s="299"/>
      <c r="AC857" s="299"/>
      <c r="AD857" s="299"/>
      <c r="AE857" s="299"/>
      <c r="AF857" s="299"/>
      <c r="AG857" s="299"/>
    </row>
    <row r="858" spans="1:33" ht="25.2" customHeight="1">
      <c r="A858" s="305"/>
      <c r="B858" s="304"/>
      <c r="C858" s="303"/>
      <c r="D858" s="299"/>
      <c r="E858" s="299"/>
      <c r="F858" s="299"/>
      <c r="G858" s="299"/>
      <c r="H858" s="299"/>
      <c r="I858" s="299"/>
      <c r="J858" s="299"/>
      <c r="K858" s="299"/>
      <c r="L858" s="299"/>
      <c r="M858" s="299"/>
      <c r="N858" s="299"/>
      <c r="O858" s="299"/>
      <c r="P858" s="299"/>
      <c r="Q858" s="299"/>
      <c r="R858" s="299"/>
      <c r="S858" s="299"/>
      <c r="T858" s="299"/>
      <c r="U858" s="299"/>
      <c r="V858" s="299"/>
      <c r="W858" s="299"/>
      <c r="X858" s="299"/>
      <c r="Y858" s="299"/>
      <c r="Z858" s="299"/>
      <c r="AA858" s="299"/>
      <c r="AB858" s="299"/>
      <c r="AC858" s="299"/>
      <c r="AD858" s="299"/>
      <c r="AE858" s="299"/>
      <c r="AF858" s="299"/>
      <c r="AG858" s="299"/>
    </row>
    <row r="859" spans="1:33" ht="25.2" customHeight="1">
      <c r="A859" s="305"/>
      <c r="B859" s="304"/>
      <c r="C859" s="303"/>
      <c r="D859" s="299"/>
      <c r="E859" s="299"/>
      <c r="F859" s="299"/>
      <c r="G859" s="299"/>
      <c r="H859" s="299"/>
      <c r="I859" s="299"/>
      <c r="J859" s="299"/>
      <c r="K859" s="299"/>
      <c r="L859" s="299"/>
      <c r="M859" s="299"/>
      <c r="N859" s="299"/>
      <c r="O859" s="299"/>
      <c r="P859" s="299"/>
      <c r="Q859" s="299"/>
      <c r="R859" s="299"/>
      <c r="S859" s="299"/>
      <c r="T859" s="299"/>
      <c r="U859" s="299"/>
      <c r="V859" s="299"/>
      <c r="W859" s="299"/>
      <c r="X859" s="299"/>
      <c r="Y859" s="299"/>
      <c r="Z859" s="299"/>
      <c r="AA859" s="299"/>
      <c r="AB859" s="299"/>
      <c r="AC859" s="299"/>
      <c r="AD859" s="299"/>
      <c r="AE859" s="299"/>
      <c r="AF859" s="299"/>
      <c r="AG859" s="299"/>
    </row>
    <row r="860" spans="1:33" ht="25.2" customHeight="1">
      <c r="A860" s="305"/>
      <c r="B860" s="304"/>
      <c r="C860" s="303"/>
      <c r="D860" s="299"/>
      <c r="E860" s="299"/>
      <c r="F860" s="299"/>
      <c r="G860" s="299"/>
      <c r="H860" s="299"/>
      <c r="I860" s="299"/>
      <c r="J860" s="299"/>
      <c r="K860" s="299"/>
      <c r="L860" s="299"/>
      <c r="M860" s="299"/>
      <c r="N860" s="299"/>
      <c r="O860" s="299"/>
      <c r="P860" s="299"/>
      <c r="Q860" s="299"/>
      <c r="R860" s="299"/>
      <c r="S860" s="299"/>
      <c r="T860" s="299"/>
      <c r="U860" s="299"/>
      <c r="V860" s="299"/>
      <c r="W860" s="299"/>
      <c r="X860" s="299"/>
      <c r="Y860" s="299"/>
      <c r="Z860" s="299"/>
      <c r="AA860" s="299"/>
      <c r="AB860" s="299"/>
      <c r="AC860" s="299"/>
      <c r="AD860" s="299"/>
      <c r="AE860" s="299"/>
      <c r="AF860" s="299"/>
      <c r="AG860" s="299"/>
    </row>
    <row r="861" spans="1:33" ht="25.2" customHeight="1">
      <c r="A861" s="305"/>
      <c r="B861" s="304"/>
      <c r="C861" s="303"/>
      <c r="D861" s="299"/>
      <c r="E861" s="299"/>
      <c r="F861" s="299"/>
      <c r="G861" s="299"/>
      <c r="H861" s="299"/>
      <c r="I861" s="299"/>
      <c r="J861" s="299"/>
      <c r="K861" s="299"/>
      <c r="L861" s="299"/>
      <c r="M861" s="299"/>
      <c r="N861" s="299"/>
      <c r="O861" s="299"/>
      <c r="P861" s="299"/>
      <c r="Q861" s="299"/>
      <c r="R861" s="299"/>
      <c r="S861" s="299"/>
      <c r="T861" s="299"/>
      <c r="U861" s="299"/>
      <c r="V861" s="299"/>
      <c r="W861" s="299"/>
      <c r="X861" s="299"/>
      <c r="Y861" s="299"/>
      <c r="Z861" s="299"/>
      <c r="AA861" s="299"/>
      <c r="AB861" s="299"/>
      <c r="AC861" s="299"/>
      <c r="AD861" s="299"/>
      <c r="AE861" s="299"/>
      <c r="AF861" s="299"/>
      <c r="AG861" s="299"/>
    </row>
    <row r="862" spans="1:33" ht="25.2" customHeight="1">
      <c r="A862" s="305"/>
      <c r="B862" s="304"/>
      <c r="C862" s="303"/>
      <c r="D862" s="299"/>
      <c r="E862" s="299"/>
      <c r="F862" s="299"/>
      <c r="G862" s="299"/>
      <c r="H862" s="299"/>
      <c r="I862" s="299"/>
      <c r="J862" s="299"/>
      <c r="K862" s="299"/>
      <c r="L862" s="299"/>
      <c r="M862" s="299"/>
      <c r="N862" s="299"/>
      <c r="O862" s="299"/>
      <c r="P862" s="299"/>
      <c r="Q862" s="299"/>
      <c r="R862" s="299"/>
      <c r="S862" s="299"/>
      <c r="T862" s="299"/>
      <c r="U862" s="299"/>
      <c r="V862" s="299"/>
      <c r="W862" s="299"/>
      <c r="X862" s="299"/>
      <c r="Y862" s="299"/>
      <c r="Z862" s="299"/>
      <c r="AA862" s="299"/>
      <c r="AB862" s="299"/>
      <c r="AC862" s="299"/>
      <c r="AD862" s="299"/>
      <c r="AE862" s="299"/>
      <c r="AF862" s="299"/>
      <c r="AG862" s="299"/>
    </row>
    <row r="863" spans="1:33" ht="25.2" customHeight="1">
      <c r="C863" s="303"/>
      <c r="D863" s="299"/>
      <c r="E863" s="299"/>
      <c r="F863" s="299"/>
      <c r="G863" s="299"/>
      <c r="H863" s="299"/>
      <c r="I863" s="299"/>
      <c r="J863" s="299"/>
      <c r="K863" s="299"/>
      <c r="L863" s="299"/>
      <c r="M863" s="299"/>
      <c r="N863" s="299"/>
      <c r="O863" s="299"/>
      <c r="P863" s="299"/>
      <c r="Q863" s="299"/>
      <c r="R863" s="299"/>
      <c r="S863" s="299"/>
      <c r="T863" s="299"/>
      <c r="U863" s="299"/>
      <c r="V863" s="299"/>
      <c r="W863" s="299"/>
      <c r="X863" s="299"/>
      <c r="Y863" s="299"/>
      <c r="Z863" s="299"/>
      <c r="AA863" s="299"/>
      <c r="AB863" s="299"/>
      <c r="AC863" s="299"/>
      <c r="AD863" s="299"/>
      <c r="AE863" s="299"/>
      <c r="AF863" s="299"/>
      <c r="AG863" s="299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3"/>
  <sheetViews>
    <sheetView workbookViewId="0">
      <selection activeCell="I19" sqref="I19"/>
    </sheetView>
  </sheetViews>
  <sheetFormatPr defaultColWidth="9.33203125" defaultRowHeight="25.2" customHeight="1"/>
  <cols>
    <col min="1" max="1" width="47.6640625" style="299" customWidth="1"/>
    <col min="2" max="2" width="12.6640625" style="302" customWidth="1"/>
    <col min="3" max="3" width="12.6640625" style="301" customWidth="1"/>
    <col min="4" max="4" width="12.6640625" style="300" customWidth="1"/>
    <col min="5" max="33" width="9.33203125" style="300"/>
    <col min="34" max="16384" width="9.33203125" style="299"/>
  </cols>
  <sheetData>
    <row r="1" spans="1:33" ht="20.100000000000001" customHeight="1">
      <c r="A1" s="834" t="s">
        <v>778</v>
      </c>
      <c r="B1" s="881"/>
      <c r="C1" s="305"/>
      <c r="D1" s="305"/>
      <c r="E1" s="305"/>
      <c r="F1" s="836"/>
      <c r="G1" s="881"/>
      <c r="H1" s="881"/>
      <c r="I1" s="305"/>
    </row>
    <row r="2" spans="1:33" ht="20.100000000000001" customHeight="1">
      <c r="A2" s="884"/>
      <c r="B2" s="884"/>
      <c r="C2" s="885"/>
      <c r="D2" s="305"/>
      <c r="E2" s="305"/>
      <c r="F2" s="836"/>
      <c r="G2" s="881"/>
      <c r="H2" s="881"/>
      <c r="I2" s="305"/>
    </row>
    <row r="3" spans="1:33" ht="20.100000000000001" customHeight="1">
      <c r="A3" s="886"/>
      <c r="B3" s="887"/>
      <c r="C3" s="303"/>
      <c r="D3" s="859" t="s">
        <v>0</v>
      </c>
      <c r="E3" s="305"/>
      <c r="F3" s="836"/>
      <c r="G3" s="305"/>
      <c r="H3" s="305"/>
      <c r="I3" s="305"/>
    </row>
    <row r="4" spans="1:33" ht="20.100000000000001" customHeight="1">
      <c r="A4" s="842"/>
      <c r="B4" s="1156" t="s">
        <v>720</v>
      </c>
      <c r="C4" s="1156"/>
      <c r="D4" s="670" t="s">
        <v>693</v>
      </c>
      <c r="E4" s="305"/>
      <c r="F4" s="836"/>
      <c r="G4" s="305"/>
      <c r="H4" s="305"/>
      <c r="I4" s="305"/>
    </row>
    <row r="5" spans="1:33" ht="20.100000000000001" customHeight="1">
      <c r="A5" s="843"/>
      <c r="B5" s="671" t="s">
        <v>114</v>
      </c>
      <c r="C5" s="671" t="s">
        <v>113</v>
      </c>
      <c r="D5" s="672" t="s">
        <v>646</v>
      </c>
      <c r="E5" s="305"/>
      <c r="F5" s="844"/>
      <c r="G5" s="305"/>
      <c r="H5" s="305"/>
      <c r="I5" s="305"/>
    </row>
    <row r="6" spans="1:33" ht="20.100000000000001" customHeight="1">
      <c r="A6" s="843"/>
      <c r="B6" s="673" t="s">
        <v>640</v>
      </c>
      <c r="C6" s="673" t="s">
        <v>692</v>
      </c>
      <c r="D6" s="674" t="s">
        <v>640</v>
      </c>
      <c r="E6" s="305"/>
      <c r="F6" s="844"/>
      <c r="G6" s="305"/>
      <c r="H6" s="305"/>
      <c r="I6" s="305"/>
    </row>
    <row r="7" spans="1:33" ht="20.100000000000001" customHeight="1">
      <c r="A7" s="843"/>
      <c r="B7" s="860"/>
      <c r="C7" s="860"/>
      <c r="D7" s="305"/>
      <c r="E7" s="305"/>
      <c r="F7" s="721"/>
      <c r="G7" s="305"/>
      <c r="H7" s="305"/>
      <c r="I7" s="305"/>
    </row>
    <row r="8" spans="1:33" s="306" customFormat="1" ht="22.2" customHeight="1">
      <c r="A8" s="898" t="s">
        <v>467</v>
      </c>
      <c r="B8" s="899">
        <v>104.78654342355496</v>
      </c>
      <c r="C8" s="899">
        <v>100.15727465458778</v>
      </c>
      <c r="D8" s="900">
        <v>106.78650551758125</v>
      </c>
      <c r="E8" s="901"/>
      <c r="F8" s="721"/>
      <c r="G8" s="901"/>
      <c r="H8" s="902"/>
      <c r="I8" s="903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</row>
    <row r="9" spans="1:33" ht="22.2" customHeight="1">
      <c r="A9" s="898" t="s">
        <v>466</v>
      </c>
      <c r="B9" s="904"/>
      <c r="C9" s="904"/>
      <c r="D9" s="299"/>
      <c r="E9" s="305"/>
      <c r="F9" s="721"/>
      <c r="G9" s="305"/>
      <c r="H9" s="902"/>
      <c r="I9" s="903"/>
    </row>
    <row r="10" spans="1:33" ht="22.2" customHeight="1">
      <c r="A10" s="905" t="s">
        <v>465</v>
      </c>
      <c r="B10" s="904">
        <v>108.64523819538469</v>
      </c>
      <c r="C10" s="904">
        <v>100.01008309420479</v>
      </c>
      <c r="D10" s="906">
        <v>109.87565187758823</v>
      </c>
      <c r="E10" s="305"/>
      <c r="F10" s="721"/>
      <c r="G10" s="305"/>
      <c r="H10" s="902"/>
      <c r="I10" s="903"/>
    </row>
    <row r="11" spans="1:33" ht="22.2" customHeight="1">
      <c r="A11" s="905" t="s">
        <v>723</v>
      </c>
      <c r="B11" s="904">
        <v>104.8203353736984</v>
      </c>
      <c r="C11" s="904">
        <v>100.25327300313714</v>
      </c>
      <c r="D11" s="906">
        <v>105.52646569232182</v>
      </c>
      <c r="E11" s="305"/>
      <c r="F11" s="721"/>
      <c r="G11" s="305"/>
      <c r="H11" s="902"/>
      <c r="I11" s="903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</row>
    <row r="12" spans="1:33" ht="22.2" customHeight="1">
      <c r="A12" s="905" t="s">
        <v>464</v>
      </c>
      <c r="B12" s="904">
        <v>103.9762737560485</v>
      </c>
      <c r="C12" s="904">
        <v>99.0797293805755</v>
      </c>
      <c r="D12" s="906">
        <v>106.95806894131968</v>
      </c>
      <c r="E12" s="305"/>
      <c r="F12" s="721"/>
      <c r="G12" s="305"/>
      <c r="H12" s="902"/>
      <c r="I12" s="903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</row>
    <row r="13" spans="1:33" ht="22.2" customHeight="1">
      <c r="A13" s="898" t="s">
        <v>463</v>
      </c>
      <c r="B13" s="904"/>
      <c r="C13" s="904"/>
      <c r="D13" s="299"/>
      <c r="E13" s="305"/>
      <c r="F13" s="721"/>
      <c r="G13" s="305"/>
      <c r="H13" s="902"/>
      <c r="I13" s="903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</row>
    <row r="14" spans="1:33" ht="22.2" customHeight="1">
      <c r="A14" s="905" t="s">
        <v>462</v>
      </c>
      <c r="B14" s="904">
        <v>107.49183280409665</v>
      </c>
      <c r="C14" s="904">
        <v>99.704297462419788</v>
      </c>
      <c r="D14" s="906">
        <v>107.23407363705715</v>
      </c>
      <c r="E14" s="305"/>
      <c r="F14" s="721"/>
      <c r="G14" s="305"/>
      <c r="H14" s="902"/>
      <c r="I14" s="903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</row>
    <row r="15" spans="1:33" ht="22.2" customHeight="1">
      <c r="A15" s="905" t="s">
        <v>461</v>
      </c>
      <c r="B15" s="904">
        <v>105.68565591249343</v>
      </c>
      <c r="C15" s="904">
        <v>101.31289452954266</v>
      </c>
      <c r="D15" s="906">
        <v>104.54372827424912</v>
      </c>
      <c r="E15" s="305"/>
      <c r="F15" s="721"/>
      <c r="G15" s="305"/>
      <c r="H15" s="902"/>
      <c r="I15" s="903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</row>
    <row r="16" spans="1:33" ht="22.2" customHeight="1">
      <c r="A16" s="905" t="s">
        <v>724</v>
      </c>
      <c r="B16" s="904">
        <v>103.85076335002381</v>
      </c>
      <c r="C16" s="904">
        <v>100.13962178012284</v>
      </c>
      <c r="D16" s="906">
        <v>105.86781058751411</v>
      </c>
      <c r="E16" s="305"/>
      <c r="F16" s="852"/>
      <c r="G16" s="305"/>
      <c r="H16" s="902"/>
      <c r="I16" s="903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</row>
    <row r="17" spans="1:33" ht="22.2" customHeight="1">
      <c r="A17" s="905" t="s">
        <v>725</v>
      </c>
      <c r="B17" s="904">
        <v>100.70150987851771</v>
      </c>
      <c r="C17" s="904">
        <v>100.0867486540121</v>
      </c>
      <c r="D17" s="907">
        <v>100.66222032887239</v>
      </c>
      <c r="E17" s="305"/>
      <c r="F17" s="853"/>
      <c r="G17" s="305"/>
      <c r="H17" s="902"/>
      <c r="I17" s="903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</row>
    <row r="18" spans="1:33" ht="22.2" customHeight="1">
      <c r="A18" s="905" t="s">
        <v>460</v>
      </c>
      <c r="B18" s="904">
        <v>101.63567594760264</v>
      </c>
      <c r="C18" s="904">
        <v>100.40384915041065</v>
      </c>
      <c r="D18" s="907">
        <v>101.39133925183953</v>
      </c>
      <c r="E18" s="305"/>
      <c r="F18" s="853"/>
      <c r="G18" s="305"/>
      <c r="H18" s="902"/>
      <c r="I18" s="903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</row>
    <row r="19" spans="1:33" ht="22.2" customHeight="1">
      <c r="A19" s="905" t="s">
        <v>459</v>
      </c>
      <c r="B19" s="904">
        <v>106.58362102990398</v>
      </c>
      <c r="C19" s="904">
        <v>100.54788165437074</v>
      </c>
      <c r="D19" s="907">
        <v>106.44911018548939</v>
      </c>
      <c r="E19" s="305"/>
      <c r="F19" s="853"/>
      <c r="G19" s="305"/>
      <c r="H19" s="902"/>
      <c r="I19" s="903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</row>
    <row r="20" spans="1:33" ht="22.2" customHeight="1">
      <c r="A20" s="905" t="s">
        <v>458</v>
      </c>
      <c r="B20" s="904">
        <v>102.69180295630692</v>
      </c>
      <c r="C20" s="904">
        <v>100.5224012081035</v>
      </c>
      <c r="D20" s="907">
        <v>103.06098399654402</v>
      </c>
      <c r="E20" s="305"/>
      <c r="F20" s="853"/>
      <c r="G20" s="305"/>
      <c r="H20" s="902"/>
      <c r="I20" s="903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</row>
    <row r="21" spans="1:33" ht="22.2" customHeight="1">
      <c r="A21" s="905"/>
      <c r="B21" s="904"/>
      <c r="C21" s="904"/>
      <c r="D21" s="305"/>
      <c r="E21" s="305"/>
      <c r="F21" s="853"/>
      <c r="G21" s="305"/>
      <c r="H21" s="305"/>
      <c r="I21" s="305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</row>
    <row r="22" spans="1:33" ht="22.2" customHeight="1">
      <c r="A22" s="905"/>
      <c r="B22" s="904"/>
      <c r="C22" s="904"/>
      <c r="D22" s="305"/>
      <c r="E22" s="305"/>
      <c r="F22" s="853"/>
      <c r="G22" s="305"/>
      <c r="H22" s="305"/>
      <c r="I22" s="305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</row>
    <row r="23" spans="1:33" ht="22.2" customHeight="1">
      <c r="A23" s="905"/>
      <c r="B23" s="904"/>
      <c r="C23" s="904"/>
      <c r="D23" s="305"/>
      <c r="E23" s="305"/>
      <c r="F23" s="853"/>
      <c r="G23" s="305"/>
      <c r="H23" s="305"/>
      <c r="I23" s="305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</row>
    <row r="24" spans="1:33" ht="22.2" customHeight="1">
      <c r="A24" s="905"/>
      <c r="B24" s="904"/>
      <c r="C24" s="904"/>
      <c r="D24" s="305"/>
      <c r="E24" s="305"/>
      <c r="F24" s="721"/>
      <c r="G24" s="305"/>
      <c r="H24" s="305"/>
      <c r="I24" s="305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</row>
    <row r="25" spans="1:33" ht="22.2" customHeight="1">
      <c r="A25" s="905"/>
      <c r="B25" s="904"/>
      <c r="C25" s="904"/>
      <c r="D25" s="305"/>
      <c r="E25" s="305"/>
      <c r="F25" s="721"/>
      <c r="G25" s="305"/>
      <c r="H25" s="305"/>
      <c r="I25" s="305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</row>
    <row r="26" spans="1:33" ht="22.2" customHeight="1">
      <c r="A26" s="908"/>
      <c r="B26" s="909"/>
      <c r="C26" s="909"/>
      <c r="D26" s="305"/>
      <c r="E26" s="305"/>
      <c r="F26" s="721"/>
      <c r="G26" s="305"/>
      <c r="H26" s="305"/>
      <c r="I26" s="305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</row>
    <row r="27" spans="1:33" ht="22.2" customHeight="1">
      <c r="A27" s="908"/>
      <c r="B27" s="909"/>
      <c r="C27" s="909"/>
      <c r="D27" s="305"/>
      <c r="E27" s="305"/>
      <c r="F27" s="721"/>
      <c r="G27" s="305"/>
      <c r="H27" s="305"/>
      <c r="I27" s="305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</row>
    <row r="28" spans="1:33" ht="22.2" customHeight="1">
      <c r="A28" s="908"/>
      <c r="B28" s="909"/>
      <c r="C28" s="909"/>
      <c r="D28" s="305"/>
      <c r="E28" s="305"/>
      <c r="F28" s="721"/>
      <c r="G28" s="305"/>
      <c r="H28" s="305"/>
      <c r="I28" s="305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</row>
    <row r="29" spans="1:33" ht="20.100000000000001" customHeight="1">
      <c r="A29" s="908"/>
      <c r="B29" s="909"/>
      <c r="C29" s="909"/>
      <c r="D29" s="305"/>
      <c r="E29" s="305"/>
      <c r="F29" s="721"/>
      <c r="G29" s="305"/>
      <c r="H29" s="305"/>
      <c r="I29" s="305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</row>
    <row r="30" spans="1:33" ht="20.100000000000001" customHeight="1">
      <c r="A30" s="908"/>
      <c r="B30" s="909"/>
      <c r="C30" s="909"/>
      <c r="D30" s="305"/>
      <c r="E30" s="305"/>
      <c r="F30" s="721"/>
      <c r="G30" s="305"/>
      <c r="H30" s="305"/>
      <c r="I30" s="305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</row>
    <row r="31" spans="1:33" ht="20.100000000000001" customHeight="1">
      <c r="A31" s="910"/>
      <c r="B31" s="303"/>
      <c r="C31" s="303"/>
      <c r="D31" s="305"/>
      <c r="E31" s="305"/>
      <c r="F31" s="721"/>
      <c r="G31" s="305"/>
      <c r="H31" s="305"/>
      <c r="I31" s="305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</row>
    <row r="32" spans="1:33" ht="20.100000000000001" customHeight="1">
      <c r="A32" s="910"/>
      <c r="B32" s="303"/>
      <c r="C32" s="303"/>
      <c r="D32" s="305"/>
      <c r="E32" s="305"/>
      <c r="F32" s="721"/>
      <c r="G32" s="305"/>
      <c r="H32" s="305"/>
      <c r="I32" s="305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</row>
    <row r="33" spans="1:33" ht="20.100000000000001" customHeight="1">
      <c r="A33" s="910"/>
      <c r="B33" s="303"/>
      <c r="C33" s="303"/>
      <c r="D33" s="305"/>
      <c r="E33" s="305"/>
      <c r="F33" s="721"/>
      <c r="G33" s="305"/>
      <c r="H33" s="305"/>
      <c r="I33" s="305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</row>
    <row r="34" spans="1:33" ht="20.100000000000001" customHeight="1">
      <c r="A34" s="910"/>
      <c r="B34" s="303"/>
      <c r="C34" s="303"/>
      <c r="D34" s="305"/>
      <c r="E34" s="305"/>
      <c r="F34" s="721"/>
      <c r="G34" s="305"/>
      <c r="H34" s="305"/>
      <c r="I34" s="305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</row>
    <row r="35" spans="1:33" ht="20.100000000000001" customHeight="1">
      <c r="A35" s="910"/>
      <c r="B35" s="303"/>
      <c r="C35" s="303"/>
      <c r="D35" s="305"/>
      <c r="E35" s="305"/>
      <c r="F35" s="721"/>
      <c r="G35" s="305"/>
      <c r="H35" s="305"/>
      <c r="I35" s="305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</row>
    <row r="36" spans="1:33" ht="20.100000000000001" customHeight="1">
      <c r="A36" s="910"/>
      <c r="B36" s="303"/>
      <c r="C36" s="303"/>
      <c r="D36" s="305"/>
      <c r="E36" s="305"/>
      <c r="F36" s="721"/>
      <c r="G36" s="305"/>
      <c r="H36" s="305"/>
      <c r="I36" s="305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</row>
    <row r="37" spans="1:33" ht="20.100000000000001" customHeight="1">
      <c r="A37" s="910"/>
      <c r="B37" s="303"/>
      <c r="C37" s="303"/>
      <c r="D37" s="305"/>
      <c r="E37" s="305"/>
      <c r="F37" s="721"/>
      <c r="G37" s="305"/>
      <c r="H37" s="305"/>
      <c r="I37" s="305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</row>
    <row r="38" spans="1:33" ht="20.100000000000001" customHeight="1">
      <c r="A38" s="910"/>
      <c r="B38" s="303"/>
      <c r="C38" s="303"/>
      <c r="D38" s="305"/>
      <c r="E38" s="305"/>
      <c r="F38" s="721"/>
      <c r="G38" s="305"/>
      <c r="H38" s="305"/>
      <c r="I38" s="305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</row>
    <row r="39" spans="1:33" ht="20.100000000000001" customHeight="1">
      <c r="A39" s="910"/>
      <c r="B39" s="303"/>
      <c r="C39" s="303"/>
      <c r="D39" s="305"/>
      <c r="E39" s="305"/>
      <c r="F39" s="721"/>
      <c r="G39" s="305"/>
      <c r="H39" s="305"/>
      <c r="I39" s="305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</row>
    <row r="40" spans="1:33" ht="20.100000000000001" customHeight="1">
      <c r="A40" s="910"/>
      <c r="B40" s="303"/>
      <c r="C40" s="303"/>
      <c r="D40" s="305"/>
      <c r="E40" s="305"/>
      <c r="F40" s="721"/>
      <c r="G40" s="305"/>
      <c r="H40" s="305"/>
      <c r="I40" s="305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</row>
    <row r="41" spans="1:33" ht="20.100000000000001" customHeight="1">
      <c r="A41" s="910"/>
      <c r="B41" s="303"/>
      <c r="C41" s="303"/>
      <c r="D41" s="305"/>
      <c r="E41" s="305"/>
      <c r="F41" s="721"/>
      <c r="G41" s="305"/>
      <c r="H41" s="305"/>
      <c r="I41" s="305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</row>
    <row r="42" spans="1:33" ht="20.100000000000001" customHeight="1">
      <c r="A42" s="910"/>
      <c r="B42" s="303"/>
      <c r="C42" s="303"/>
      <c r="D42" s="305"/>
      <c r="E42" s="305"/>
      <c r="F42" s="721"/>
      <c r="G42" s="305"/>
      <c r="H42" s="305"/>
      <c r="I42" s="305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</row>
    <row r="43" spans="1:33" ht="20.100000000000001" customHeight="1">
      <c r="A43" s="910"/>
      <c r="B43" s="303"/>
      <c r="C43" s="303"/>
      <c r="D43" s="305"/>
      <c r="E43" s="305"/>
      <c r="F43" s="721"/>
      <c r="G43" s="305"/>
      <c r="H43" s="305"/>
      <c r="I43" s="305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</row>
    <row r="44" spans="1:33" ht="20.100000000000001" customHeight="1">
      <c r="A44" s="910"/>
      <c r="B44" s="303"/>
      <c r="C44" s="303"/>
      <c r="D44" s="305"/>
      <c r="E44" s="305"/>
      <c r="F44" s="721"/>
      <c r="G44" s="305"/>
      <c r="H44" s="305"/>
      <c r="I44" s="305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</row>
    <row r="45" spans="1:33" ht="20.100000000000001" customHeight="1">
      <c r="A45" s="910"/>
      <c r="B45" s="721"/>
      <c r="C45" s="721"/>
      <c r="D45" s="305"/>
      <c r="E45" s="305"/>
      <c r="F45" s="721"/>
      <c r="G45" s="305"/>
      <c r="H45" s="305"/>
      <c r="I45" s="305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</row>
    <row r="46" spans="1:33" ht="20.100000000000001" customHeight="1">
      <c r="A46" s="910"/>
      <c r="B46" s="721"/>
      <c r="C46" s="721"/>
      <c r="D46" s="305"/>
      <c r="E46" s="305"/>
      <c r="F46" s="721"/>
      <c r="G46" s="305"/>
      <c r="H46" s="305"/>
      <c r="I46" s="305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</row>
    <row r="47" spans="1:33" ht="20.100000000000001" customHeight="1">
      <c r="A47" s="910"/>
      <c r="B47" s="721"/>
      <c r="C47" s="721"/>
      <c r="D47" s="305"/>
      <c r="E47" s="305"/>
      <c r="F47" s="721"/>
      <c r="G47" s="305"/>
      <c r="H47" s="305"/>
      <c r="I47" s="305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</row>
    <row r="48" spans="1:33" ht="20.100000000000001" customHeight="1">
      <c r="A48" s="910"/>
      <c r="B48" s="721"/>
      <c r="C48" s="721"/>
      <c r="D48" s="305"/>
      <c r="E48" s="305"/>
      <c r="F48" s="721"/>
      <c r="G48" s="305"/>
      <c r="H48" s="305"/>
      <c r="I48" s="305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</row>
    <row r="49" spans="1:33" ht="20.100000000000001" customHeight="1">
      <c r="A49" s="721"/>
      <c r="B49" s="721"/>
      <c r="C49" s="721"/>
      <c r="D49" s="721"/>
      <c r="E49" s="721"/>
      <c r="F49" s="721"/>
      <c r="G49" s="305"/>
      <c r="H49" s="305"/>
      <c r="I49" s="305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</row>
    <row r="50" spans="1:33" ht="20.100000000000001" customHeight="1">
      <c r="A50" s="721"/>
      <c r="B50" s="721"/>
      <c r="C50" s="721"/>
      <c r="D50" s="721"/>
      <c r="E50" s="721"/>
      <c r="F50" s="721"/>
      <c r="G50" s="305"/>
      <c r="H50" s="305"/>
      <c r="I50" s="305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</row>
    <row r="51" spans="1:33" ht="20.100000000000001" customHeight="1">
      <c r="A51" s="721"/>
      <c r="B51" s="721"/>
      <c r="C51" s="721"/>
      <c r="D51" s="721"/>
      <c r="E51" s="721"/>
      <c r="F51" s="721"/>
      <c r="G51" s="305"/>
      <c r="H51" s="305"/>
      <c r="I51" s="305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</row>
    <row r="52" spans="1:33" ht="20.100000000000001" customHeight="1">
      <c r="A52" s="721"/>
      <c r="B52" s="721"/>
      <c r="C52" s="721"/>
      <c r="D52" s="721"/>
      <c r="E52" s="721"/>
      <c r="F52" s="721"/>
      <c r="G52" s="305"/>
      <c r="H52" s="305"/>
      <c r="I52" s="305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</row>
    <row r="53" spans="1:33" ht="20.100000000000001" customHeight="1">
      <c r="A53" s="721"/>
      <c r="B53" s="721"/>
      <c r="C53" s="721"/>
      <c r="D53" s="721"/>
      <c r="E53" s="721"/>
      <c r="F53" s="721"/>
      <c r="G53" s="305"/>
      <c r="H53" s="305"/>
      <c r="I53" s="305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</row>
    <row r="54" spans="1:33" ht="20.100000000000001" customHeight="1">
      <c r="A54" s="721"/>
      <c r="B54" s="721"/>
      <c r="C54" s="721"/>
      <c r="D54" s="721"/>
      <c r="E54" s="721"/>
      <c r="F54" s="721"/>
      <c r="G54" s="305"/>
      <c r="H54" s="305"/>
      <c r="I54" s="305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</row>
    <row r="55" spans="1:33" ht="20.100000000000001" customHeight="1">
      <c r="A55" s="721"/>
      <c r="B55" s="721"/>
      <c r="C55" s="721"/>
      <c r="D55" s="721"/>
      <c r="E55" s="721"/>
      <c r="F55" s="721"/>
      <c r="G55" s="305"/>
      <c r="H55" s="305"/>
      <c r="I55" s="305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</row>
    <row r="56" spans="1:33" ht="20.100000000000001" customHeight="1">
      <c r="A56" s="721"/>
      <c r="B56" s="721"/>
      <c r="C56" s="721"/>
      <c r="D56" s="721"/>
      <c r="E56" s="721"/>
      <c r="F56" s="721"/>
      <c r="G56" s="305"/>
      <c r="H56" s="305"/>
      <c r="I56" s="305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</row>
    <row r="57" spans="1:33" ht="20.100000000000001" customHeight="1">
      <c r="A57" s="721"/>
      <c r="B57" s="721"/>
      <c r="C57" s="721"/>
      <c r="D57" s="721"/>
      <c r="E57" s="721"/>
      <c r="F57" s="721"/>
      <c r="G57" s="305"/>
      <c r="H57" s="305"/>
      <c r="I57" s="305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</row>
    <row r="58" spans="1:33" ht="20.100000000000001" customHeight="1">
      <c r="A58" s="721"/>
      <c r="B58" s="721"/>
      <c r="C58" s="721"/>
      <c r="D58" s="721"/>
      <c r="E58" s="721"/>
      <c r="F58" s="721"/>
      <c r="G58" s="305"/>
      <c r="H58" s="305"/>
      <c r="I58" s="305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</row>
    <row r="59" spans="1:33" ht="25.2" customHeight="1">
      <c r="A59" s="721"/>
      <c r="B59" s="721"/>
      <c r="C59" s="721"/>
      <c r="D59" s="721"/>
      <c r="E59" s="721"/>
      <c r="F59" s="721"/>
      <c r="G59" s="305"/>
      <c r="H59" s="305"/>
      <c r="I59" s="305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</row>
    <row r="60" spans="1:33" ht="25.2" customHeight="1">
      <c r="A60" s="721"/>
      <c r="B60" s="721"/>
      <c r="C60" s="721"/>
      <c r="D60" s="721"/>
      <c r="E60" s="721"/>
      <c r="F60" s="721"/>
      <c r="G60" s="305"/>
      <c r="H60" s="305"/>
      <c r="I60" s="305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</row>
    <row r="61" spans="1:33" ht="25.2" customHeight="1">
      <c r="A61" s="721"/>
      <c r="B61" s="721"/>
      <c r="C61" s="721"/>
      <c r="D61" s="721"/>
      <c r="E61" s="721"/>
      <c r="F61" s="721"/>
      <c r="G61" s="305"/>
      <c r="H61" s="305"/>
      <c r="I61" s="305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</row>
    <row r="62" spans="1:33" ht="25.2" customHeight="1">
      <c r="A62" s="721"/>
      <c r="B62" s="721"/>
      <c r="C62" s="721"/>
      <c r="D62" s="721"/>
      <c r="E62" s="721"/>
      <c r="F62" s="721"/>
      <c r="G62" s="305"/>
      <c r="H62" s="305"/>
      <c r="I62" s="305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</row>
    <row r="63" spans="1:33" ht="25.2" customHeight="1">
      <c r="A63" s="721"/>
      <c r="B63" s="721"/>
      <c r="C63" s="721"/>
      <c r="D63" s="721"/>
      <c r="E63" s="721"/>
      <c r="F63" s="721"/>
      <c r="G63" s="305"/>
      <c r="H63" s="305"/>
      <c r="I63" s="305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</row>
    <row r="64" spans="1:33" ht="25.2" customHeight="1">
      <c r="A64" s="721"/>
      <c r="B64" s="721"/>
      <c r="C64" s="721"/>
      <c r="D64" s="721"/>
      <c r="E64" s="721"/>
      <c r="F64" s="721"/>
      <c r="G64" s="305"/>
      <c r="H64" s="305"/>
      <c r="I64" s="305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</row>
    <row r="65" spans="1:33" ht="25.2" customHeight="1">
      <c r="A65" s="721"/>
      <c r="B65" s="721"/>
      <c r="C65" s="721"/>
      <c r="D65" s="721"/>
      <c r="E65" s="721"/>
      <c r="F65" s="721"/>
      <c r="G65" s="305"/>
      <c r="H65" s="305"/>
      <c r="I65" s="305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</row>
    <row r="66" spans="1:33" ht="25.2" customHeight="1">
      <c r="A66" s="721"/>
      <c r="B66" s="721"/>
      <c r="C66" s="721"/>
      <c r="D66" s="721"/>
      <c r="E66" s="721"/>
      <c r="F66" s="721"/>
      <c r="G66" s="305"/>
      <c r="H66" s="305"/>
      <c r="I66" s="305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</row>
    <row r="67" spans="1:33" ht="25.2" customHeight="1">
      <c r="A67" s="721"/>
      <c r="B67" s="721"/>
      <c r="C67" s="721"/>
      <c r="D67" s="721"/>
      <c r="E67" s="721"/>
      <c r="F67" s="721"/>
      <c r="G67" s="305"/>
      <c r="H67" s="305"/>
      <c r="I67" s="305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</row>
    <row r="68" spans="1:33" ht="25.2" customHeight="1">
      <c r="A68" s="721"/>
      <c r="B68" s="721"/>
      <c r="C68" s="721"/>
      <c r="D68" s="721"/>
      <c r="E68" s="721"/>
      <c r="F68" s="721"/>
      <c r="G68" s="305"/>
      <c r="H68" s="305"/>
      <c r="I68" s="305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</row>
    <row r="69" spans="1:33" ht="25.2" customHeight="1">
      <c r="A69" s="721"/>
      <c r="B69" s="721"/>
      <c r="C69" s="721"/>
      <c r="D69" s="721"/>
      <c r="E69" s="721"/>
      <c r="F69" s="721"/>
      <c r="G69" s="305"/>
      <c r="H69" s="305"/>
      <c r="I69" s="305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</row>
    <row r="70" spans="1:33" ht="25.2" customHeight="1">
      <c r="A70" s="721"/>
      <c r="B70" s="721"/>
      <c r="C70" s="721"/>
      <c r="D70" s="721"/>
      <c r="E70" s="721"/>
      <c r="F70" s="721"/>
      <c r="G70" s="305"/>
      <c r="H70" s="305"/>
      <c r="I70" s="305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</row>
    <row r="71" spans="1:33" ht="25.2" customHeight="1">
      <c r="A71" s="721"/>
      <c r="B71" s="721"/>
      <c r="C71" s="721"/>
      <c r="D71" s="721"/>
      <c r="E71" s="721"/>
      <c r="F71" s="721"/>
      <c r="G71" s="305"/>
      <c r="H71" s="305"/>
      <c r="I71" s="305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</row>
    <row r="72" spans="1:33" ht="25.2" customHeight="1">
      <c r="A72" s="721"/>
      <c r="B72" s="721"/>
      <c r="C72" s="721"/>
      <c r="D72" s="721"/>
      <c r="E72" s="721"/>
      <c r="F72" s="721"/>
      <c r="G72" s="305"/>
      <c r="H72" s="305"/>
      <c r="I72" s="305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</row>
    <row r="73" spans="1:33" ht="25.2" customHeight="1">
      <c r="A73" s="721"/>
      <c r="B73" s="721"/>
      <c r="C73" s="721"/>
      <c r="D73" s="721"/>
      <c r="E73" s="721"/>
      <c r="F73" s="721"/>
      <c r="G73" s="305"/>
      <c r="H73" s="305"/>
      <c r="I73" s="305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</row>
    <row r="74" spans="1:33" ht="25.2" customHeight="1">
      <c r="A74" s="721"/>
      <c r="B74" s="721"/>
      <c r="C74" s="721"/>
      <c r="D74" s="721"/>
      <c r="E74" s="721"/>
      <c r="F74" s="721"/>
      <c r="G74" s="305"/>
      <c r="H74" s="305"/>
      <c r="I74" s="305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</row>
    <row r="75" spans="1:33" ht="25.2" customHeight="1">
      <c r="A75" s="721"/>
      <c r="B75" s="721"/>
      <c r="C75" s="721"/>
      <c r="D75" s="721"/>
      <c r="E75" s="721"/>
      <c r="F75" s="721"/>
      <c r="G75" s="305"/>
      <c r="H75" s="305"/>
      <c r="I75" s="305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</row>
    <row r="76" spans="1:33" ht="25.2" customHeight="1">
      <c r="A76" s="721"/>
      <c r="B76" s="721"/>
      <c r="C76" s="721"/>
      <c r="D76" s="721"/>
      <c r="E76" s="721"/>
      <c r="F76" s="721"/>
      <c r="G76" s="305"/>
      <c r="H76" s="305"/>
      <c r="I76" s="305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</row>
    <row r="77" spans="1:33" ht="25.2" customHeight="1">
      <c r="A77" s="721"/>
      <c r="B77" s="721"/>
      <c r="C77" s="721"/>
      <c r="D77" s="721"/>
      <c r="E77" s="721"/>
      <c r="F77" s="721"/>
      <c r="G77" s="305"/>
      <c r="H77" s="305"/>
      <c r="I77" s="305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</row>
    <row r="78" spans="1:33" ht="25.2" customHeight="1">
      <c r="A78" s="721"/>
      <c r="B78" s="721"/>
      <c r="C78" s="721"/>
      <c r="D78" s="721"/>
      <c r="E78" s="721"/>
      <c r="F78" s="721"/>
      <c r="G78" s="305"/>
      <c r="H78" s="305"/>
      <c r="I78" s="305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</row>
    <row r="79" spans="1:33" ht="25.2" customHeight="1">
      <c r="A79" s="721"/>
      <c r="B79" s="721"/>
      <c r="C79" s="721"/>
      <c r="D79" s="721"/>
      <c r="E79" s="721"/>
      <c r="F79" s="721"/>
      <c r="G79" s="305"/>
      <c r="H79" s="305"/>
      <c r="I79" s="305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</row>
    <row r="80" spans="1:33" ht="25.2" customHeight="1">
      <c r="A80" s="721"/>
      <c r="B80" s="721"/>
      <c r="C80" s="721"/>
      <c r="D80" s="721"/>
      <c r="E80" s="721"/>
      <c r="F80" s="721"/>
      <c r="G80" s="305"/>
      <c r="H80" s="305"/>
      <c r="I80" s="305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</row>
    <row r="81" spans="1:33" ht="25.2" customHeight="1">
      <c r="A81" s="721"/>
      <c r="B81" s="721"/>
      <c r="C81" s="721"/>
      <c r="D81" s="721"/>
      <c r="E81" s="721"/>
      <c r="F81" s="721"/>
      <c r="G81" s="305"/>
      <c r="H81" s="305"/>
      <c r="I81" s="305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</row>
    <row r="82" spans="1:33" ht="25.2" customHeight="1">
      <c r="A82" s="721"/>
      <c r="B82" s="721"/>
      <c r="C82" s="721"/>
      <c r="D82" s="721"/>
      <c r="E82" s="721"/>
      <c r="F82" s="721"/>
      <c r="G82" s="305"/>
      <c r="H82" s="305"/>
      <c r="I82" s="305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</row>
    <row r="83" spans="1:33" ht="25.2" customHeight="1">
      <c r="A83" s="721"/>
      <c r="B83" s="721"/>
      <c r="C83" s="721"/>
      <c r="D83" s="721"/>
      <c r="E83" s="721"/>
      <c r="F83" s="721"/>
      <c r="G83" s="305"/>
      <c r="H83" s="305"/>
      <c r="I83" s="305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</row>
    <row r="84" spans="1:33" ht="25.2" customHeight="1">
      <c r="A84" s="721"/>
      <c r="B84" s="721"/>
      <c r="C84" s="721"/>
      <c r="D84" s="721"/>
      <c r="E84" s="721"/>
      <c r="F84" s="721"/>
      <c r="G84" s="305"/>
      <c r="H84" s="305"/>
      <c r="I84" s="305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</row>
    <row r="85" spans="1:33" ht="25.2" customHeight="1">
      <c r="A85" s="721"/>
      <c r="B85" s="721"/>
      <c r="C85" s="721"/>
      <c r="D85" s="721"/>
      <c r="E85" s="721"/>
      <c r="F85" s="721"/>
      <c r="G85" s="305"/>
      <c r="H85" s="305"/>
      <c r="I85" s="305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</row>
    <row r="86" spans="1:33" ht="25.2" customHeight="1">
      <c r="A86" s="721"/>
      <c r="B86" s="721"/>
      <c r="C86" s="721"/>
      <c r="D86" s="721"/>
      <c r="E86" s="721"/>
      <c r="F86" s="721"/>
      <c r="G86" s="305"/>
      <c r="H86" s="305"/>
      <c r="I86" s="305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</row>
    <row r="87" spans="1:33" ht="25.2" customHeight="1">
      <c r="A87" s="721"/>
      <c r="B87" s="721"/>
      <c r="C87" s="721"/>
      <c r="D87" s="721"/>
      <c r="E87" s="721"/>
      <c r="F87" s="721"/>
      <c r="G87" s="305"/>
      <c r="H87" s="305"/>
      <c r="I87" s="305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</row>
    <row r="88" spans="1:33" ht="25.2" customHeight="1">
      <c r="A88" s="721"/>
      <c r="B88" s="721"/>
      <c r="C88" s="721"/>
      <c r="D88" s="721"/>
      <c r="E88" s="721"/>
      <c r="F88" s="721"/>
      <c r="G88" s="305"/>
      <c r="H88" s="305"/>
      <c r="I88" s="305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</row>
    <row r="89" spans="1:33" ht="25.2" customHeight="1">
      <c r="A89" s="721"/>
      <c r="B89" s="721"/>
      <c r="C89" s="721"/>
      <c r="D89" s="721"/>
      <c r="E89" s="721"/>
      <c r="F89" s="721"/>
      <c r="G89" s="305"/>
      <c r="H89" s="305"/>
      <c r="I89" s="305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</row>
    <row r="90" spans="1:33" ht="25.2" customHeight="1">
      <c r="A90" s="721"/>
      <c r="B90" s="721"/>
      <c r="C90" s="721"/>
      <c r="D90" s="721"/>
      <c r="E90" s="721"/>
      <c r="F90" s="721"/>
      <c r="G90" s="305"/>
      <c r="H90" s="305"/>
      <c r="I90" s="305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</row>
    <row r="91" spans="1:33" ht="25.2" customHeight="1">
      <c r="A91" s="721"/>
      <c r="B91" s="721"/>
      <c r="C91" s="721"/>
      <c r="D91" s="721"/>
      <c r="E91" s="721"/>
      <c r="F91" s="721"/>
      <c r="G91" s="305"/>
      <c r="H91" s="305"/>
      <c r="I91" s="305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</row>
    <row r="92" spans="1:33" ht="25.2" customHeight="1">
      <c r="A92" s="721"/>
      <c r="B92" s="721"/>
      <c r="C92" s="721"/>
      <c r="D92" s="721"/>
      <c r="E92" s="721"/>
      <c r="F92" s="721"/>
      <c r="G92" s="305"/>
      <c r="H92" s="305"/>
      <c r="I92" s="305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</row>
    <row r="93" spans="1:33" ht="25.2" customHeight="1">
      <c r="A93" s="721"/>
      <c r="B93" s="721"/>
      <c r="C93" s="721"/>
      <c r="D93" s="721"/>
      <c r="E93" s="721"/>
      <c r="F93" s="721"/>
      <c r="G93" s="305"/>
      <c r="H93" s="305"/>
      <c r="I93" s="305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</row>
    <row r="94" spans="1:33" ht="25.2" customHeight="1">
      <c r="A94" s="721"/>
      <c r="B94" s="721"/>
      <c r="C94" s="721"/>
      <c r="D94" s="721"/>
      <c r="E94" s="721"/>
      <c r="F94" s="721"/>
      <c r="G94" s="305"/>
      <c r="H94" s="305"/>
      <c r="I94" s="305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</row>
    <row r="95" spans="1:33" ht="25.2" customHeight="1">
      <c r="A95" s="721"/>
      <c r="B95" s="721"/>
      <c r="C95" s="721"/>
      <c r="D95" s="721"/>
      <c r="E95" s="721"/>
      <c r="F95" s="721"/>
      <c r="G95" s="305"/>
      <c r="H95" s="305"/>
      <c r="I95" s="305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</row>
    <row r="96" spans="1:33" ht="25.2" customHeight="1">
      <c r="A96" s="721"/>
      <c r="B96" s="721"/>
      <c r="C96" s="721"/>
      <c r="D96" s="721"/>
      <c r="E96" s="721"/>
      <c r="F96" s="721"/>
      <c r="G96" s="305"/>
      <c r="H96" s="305"/>
      <c r="I96" s="305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</row>
    <row r="97" spans="1:33" ht="25.2" customHeight="1">
      <c r="A97" s="721"/>
      <c r="B97" s="721"/>
      <c r="C97" s="721"/>
      <c r="D97" s="721"/>
      <c r="E97" s="721"/>
      <c r="F97" s="721"/>
      <c r="G97" s="305"/>
      <c r="H97" s="305"/>
      <c r="I97" s="305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</row>
    <row r="98" spans="1:33" ht="25.2" customHeight="1">
      <c r="A98" s="721"/>
      <c r="B98" s="721"/>
      <c r="C98" s="721"/>
      <c r="D98" s="721"/>
      <c r="E98" s="721"/>
      <c r="F98" s="721"/>
      <c r="G98" s="305"/>
      <c r="H98" s="305"/>
      <c r="I98" s="305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</row>
    <row r="99" spans="1:33" ht="25.2" customHeight="1">
      <c r="A99" s="721"/>
      <c r="B99" s="721"/>
      <c r="C99" s="721"/>
      <c r="D99" s="721"/>
      <c r="E99" s="721"/>
      <c r="F99" s="721"/>
      <c r="G99" s="305"/>
      <c r="H99" s="305"/>
      <c r="I99" s="305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</row>
    <row r="100" spans="1:33" ht="25.2" customHeight="1">
      <c r="A100" s="721"/>
      <c r="B100" s="721"/>
      <c r="C100" s="721"/>
      <c r="D100" s="721"/>
      <c r="E100" s="721"/>
      <c r="F100" s="721"/>
      <c r="G100" s="305"/>
      <c r="H100" s="305"/>
      <c r="I100" s="305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</row>
    <row r="101" spans="1:33" ht="25.2" customHeight="1">
      <c r="A101" s="721"/>
      <c r="B101" s="721"/>
      <c r="C101" s="721"/>
      <c r="D101" s="721"/>
      <c r="E101" s="721"/>
      <c r="F101" s="721"/>
      <c r="G101" s="305"/>
      <c r="H101" s="305"/>
      <c r="I101" s="305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</row>
    <row r="102" spans="1:33" ht="25.2" customHeight="1">
      <c r="A102" s="721"/>
      <c r="B102" s="721"/>
      <c r="C102" s="721"/>
      <c r="D102" s="721"/>
      <c r="E102" s="721"/>
      <c r="F102" s="721"/>
      <c r="G102" s="305"/>
      <c r="H102" s="305"/>
      <c r="I102" s="305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</row>
    <row r="103" spans="1:33" ht="25.2" customHeight="1">
      <c r="A103" s="721"/>
      <c r="B103" s="721"/>
      <c r="C103" s="721"/>
      <c r="D103" s="721"/>
      <c r="E103" s="721"/>
      <c r="F103" s="721"/>
      <c r="G103" s="305"/>
      <c r="H103" s="305"/>
      <c r="I103" s="305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9"/>
    </row>
    <row r="104" spans="1:33" ht="25.2" customHeight="1">
      <c r="A104" s="721"/>
      <c r="B104" s="721"/>
      <c r="C104" s="721"/>
      <c r="D104" s="721"/>
      <c r="E104" s="721"/>
      <c r="F104" s="721"/>
      <c r="G104" s="305"/>
      <c r="H104" s="305"/>
      <c r="I104" s="305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</row>
    <row r="105" spans="1:33" ht="25.2" customHeight="1">
      <c r="A105" s="721"/>
      <c r="B105" s="721"/>
      <c r="C105" s="721"/>
      <c r="D105" s="721"/>
      <c r="E105" s="721"/>
      <c r="F105" s="721"/>
      <c r="G105" s="305"/>
      <c r="H105" s="305"/>
      <c r="I105" s="305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</row>
    <row r="106" spans="1:33" ht="25.2" customHeight="1">
      <c r="A106" s="721"/>
      <c r="B106" s="721"/>
      <c r="C106" s="721"/>
      <c r="D106" s="721"/>
      <c r="E106" s="721"/>
      <c r="F106" s="721"/>
      <c r="G106" s="305"/>
      <c r="H106" s="305"/>
      <c r="I106" s="305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</row>
    <row r="107" spans="1:33" ht="25.2" customHeight="1">
      <c r="A107" s="721"/>
      <c r="B107" s="721"/>
      <c r="C107" s="721"/>
      <c r="D107" s="721"/>
      <c r="E107" s="721"/>
      <c r="F107" s="721"/>
      <c r="G107" s="305"/>
      <c r="H107" s="305"/>
      <c r="I107" s="305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299"/>
    </row>
    <row r="108" spans="1:33" ht="25.2" customHeight="1">
      <c r="A108" s="721"/>
      <c r="B108" s="721"/>
      <c r="C108" s="721"/>
      <c r="D108" s="721"/>
      <c r="E108" s="721"/>
      <c r="F108" s="721"/>
      <c r="G108" s="305"/>
      <c r="H108" s="305"/>
      <c r="I108" s="305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299"/>
    </row>
    <row r="109" spans="1:33" ht="25.2" customHeight="1">
      <c r="A109" s="721"/>
      <c r="B109" s="721"/>
      <c r="C109" s="721"/>
      <c r="D109" s="721"/>
      <c r="E109" s="721"/>
      <c r="F109" s="721"/>
      <c r="G109" s="305"/>
      <c r="H109" s="305"/>
      <c r="I109" s="305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</row>
    <row r="110" spans="1:33" ht="25.2" customHeight="1">
      <c r="A110" s="721"/>
      <c r="B110" s="721"/>
      <c r="C110" s="721"/>
      <c r="D110" s="721"/>
      <c r="E110" s="721"/>
      <c r="F110" s="721"/>
      <c r="G110" s="305"/>
      <c r="H110" s="305"/>
      <c r="I110" s="305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</row>
    <row r="111" spans="1:33" ht="25.2" customHeight="1">
      <c r="A111" s="721"/>
      <c r="B111" s="721"/>
      <c r="C111" s="721"/>
      <c r="D111" s="721"/>
      <c r="E111" s="721"/>
      <c r="F111" s="721"/>
      <c r="G111" s="305"/>
      <c r="H111" s="305"/>
      <c r="I111" s="305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</row>
    <row r="112" spans="1:33" ht="25.2" customHeight="1">
      <c r="A112" s="721"/>
      <c r="B112" s="721"/>
      <c r="C112" s="721"/>
      <c r="D112" s="721"/>
      <c r="E112" s="721"/>
      <c r="F112" s="721"/>
      <c r="G112" s="305"/>
      <c r="H112" s="305"/>
      <c r="I112" s="305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</row>
    <row r="113" spans="1:33" ht="25.2" customHeight="1">
      <c r="A113" s="305"/>
      <c r="B113" s="721"/>
      <c r="C113" s="721"/>
      <c r="D113" s="305"/>
      <c r="E113" s="305"/>
      <c r="F113" s="305"/>
      <c r="G113" s="305"/>
      <c r="H113" s="305"/>
      <c r="I113" s="305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</row>
    <row r="114" spans="1:33" ht="25.2" customHeight="1">
      <c r="A114" s="305"/>
      <c r="B114" s="721"/>
      <c r="C114" s="721"/>
      <c r="D114" s="305"/>
      <c r="E114" s="305"/>
      <c r="F114" s="305"/>
      <c r="G114" s="305"/>
      <c r="H114" s="305"/>
      <c r="I114" s="305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</row>
    <row r="115" spans="1:33" ht="25.2" customHeight="1">
      <c r="A115" s="305"/>
      <c r="B115" s="721"/>
      <c r="C115" s="721"/>
      <c r="D115" s="305"/>
      <c r="E115" s="305"/>
      <c r="F115" s="305"/>
      <c r="G115" s="305"/>
      <c r="H115" s="305"/>
      <c r="I115" s="305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</row>
    <row r="116" spans="1:33" ht="25.2" customHeight="1">
      <c r="A116" s="305"/>
      <c r="B116" s="721"/>
      <c r="C116" s="721"/>
      <c r="D116" s="305"/>
      <c r="E116" s="305"/>
      <c r="F116" s="305"/>
      <c r="G116" s="305"/>
      <c r="H116" s="305"/>
      <c r="I116" s="305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</row>
    <row r="117" spans="1:33" ht="25.2" customHeight="1">
      <c r="A117" s="305"/>
      <c r="B117" s="721"/>
      <c r="C117" s="721"/>
      <c r="D117" s="305"/>
      <c r="E117" s="305"/>
      <c r="F117" s="305"/>
      <c r="G117" s="305"/>
      <c r="H117" s="305"/>
      <c r="I117" s="305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</row>
    <row r="118" spans="1:33" ht="25.2" customHeight="1">
      <c r="A118" s="305"/>
      <c r="B118" s="721"/>
      <c r="C118" s="721"/>
      <c r="D118" s="305"/>
      <c r="E118" s="305"/>
      <c r="F118" s="305"/>
      <c r="G118" s="305"/>
      <c r="H118" s="305"/>
      <c r="I118" s="305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</row>
    <row r="119" spans="1:33" ht="25.2" customHeight="1">
      <c r="A119" s="305"/>
      <c r="B119" s="721"/>
      <c r="C119" s="721"/>
      <c r="D119" s="305"/>
      <c r="E119" s="305"/>
      <c r="F119" s="305"/>
      <c r="G119" s="305"/>
      <c r="H119" s="305"/>
      <c r="I119" s="305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</row>
    <row r="120" spans="1:33" ht="25.2" customHeight="1">
      <c r="A120" s="305"/>
      <c r="B120" s="721"/>
      <c r="C120" s="721"/>
      <c r="D120" s="305"/>
      <c r="E120" s="305"/>
      <c r="F120" s="305"/>
      <c r="G120" s="305"/>
      <c r="H120" s="305"/>
      <c r="I120" s="305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99"/>
    </row>
    <row r="121" spans="1:33" ht="25.2" customHeight="1">
      <c r="A121" s="305"/>
      <c r="B121" s="721"/>
      <c r="C121" s="721"/>
      <c r="D121" s="305"/>
      <c r="E121" s="305"/>
      <c r="F121" s="305"/>
      <c r="G121" s="305"/>
      <c r="H121" s="305"/>
      <c r="I121" s="305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</row>
    <row r="122" spans="1:33" ht="25.2" customHeight="1">
      <c r="A122" s="305"/>
      <c r="B122" s="721"/>
      <c r="C122" s="721"/>
      <c r="D122" s="305"/>
      <c r="E122" s="305"/>
      <c r="F122" s="305"/>
      <c r="G122" s="305"/>
      <c r="H122" s="305"/>
      <c r="I122" s="305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</row>
    <row r="123" spans="1:33" ht="25.2" customHeight="1">
      <c r="A123" s="305"/>
      <c r="B123" s="721"/>
      <c r="C123" s="721"/>
      <c r="D123" s="305"/>
      <c r="E123" s="305"/>
      <c r="F123" s="305"/>
      <c r="G123" s="305"/>
      <c r="H123" s="305"/>
      <c r="I123" s="305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299"/>
    </row>
    <row r="124" spans="1:33" ht="25.2" customHeight="1">
      <c r="A124" s="305"/>
      <c r="B124" s="721"/>
      <c r="C124" s="721"/>
      <c r="D124" s="305"/>
      <c r="E124" s="305"/>
      <c r="F124" s="305"/>
      <c r="G124" s="305"/>
      <c r="H124" s="305"/>
      <c r="I124" s="305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99"/>
    </row>
    <row r="125" spans="1:33" ht="25.2" customHeight="1">
      <c r="A125" s="305"/>
      <c r="B125" s="721"/>
      <c r="C125" s="721"/>
      <c r="D125" s="305"/>
      <c r="E125" s="305"/>
      <c r="F125" s="305"/>
      <c r="G125" s="305"/>
      <c r="H125" s="305"/>
      <c r="I125" s="305"/>
      <c r="J125" s="299"/>
      <c r="K125" s="299"/>
      <c r="L125" s="299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</row>
    <row r="126" spans="1:33" ht="25.2" customHeight="1">
      <c r="A126" s="305"/>
      <c r="B126" s="721"/>
      <c r="C126" s="721"/>
      <c r="D126" s="305"/>
      <c r="E126" s="305"/>
      <c r="F126" s="305"/>
      <c r="G126" s="305"/>
      <c r="H126" s="305"/>
      <c r="I126" s="305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</row>
    <row r="127" spans="1:33" ht="25.2" customHeight="1">
      <c r="A127" s="305"/>
      <c r="B127" s="721"/>
      <c r="C127" s="721"/>
      <c r="D127" s="305"/>
      <c r="E127" s="305"/>
      <c r="F127" s="305"/>
      <c r="G127" s="305"/>
      <c r="H127" s="305"/>
      <c r="I127" s="305"/>
      <c r="J127" s="299"/>
      <c r="K127" s="299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</row>
    <row r="128" spans="1:33" ht="25.2" customHeight="1">
      <c r="A128" s="305"/>
      <c r="B128" s="721"/>
      <c r="C128" s="721"/>
      <c r="D128" s="305"/>
      <c r="E128" s="305"/>
      <c r="F128" s="305"/>
      <c r="G128" s="305"/>
      <c r="H128" s="305"/>
      <c r="I128" s="305"/>
      <c r="J128" s="299"/>
      <c r="K128" s="299"/>
      <c r="L128" s="299"/>
      <c r="M128" s="29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</row>
    <row r="129" spans="1:33" ht="25.2" customHeight="1">
      <c r="A129" s="305"/>
      <c r="B129" s="721"/>
      <c r="C129" s="721"/>
      <c r="D129" s="305"/>
      <c r="E129" s="305"/>
      <c r="F129" s="305"/>
      <c r="G129" s="305"/>
      <c r="H129" s="305"/>
      <c r="I129" s="305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</row>
    <row r="130" spans="1:33" ht="25.2" customHeight="1">
      <c r="A130" s="305"/>
      <c r="B130" s="721"/>
      <c r="C130" s="721"/>
      <c r="D130" s="305"/>
      <c r="E130" s="305"/>
      <c r="F130" s="305"/>
      <c r="G130" s="305"/>
      <c r="H130" s="305"/>
      <c r="I130" s="305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</row>
    <row r="131" spans="1:33" ht="25.2" customHeight="1">
      <c r="A131" s="305"/>
      <c r="B131" s="721"/>
      <c r="C131" s="721"/>
      <c r="D131" s="305"/>
      <c r="E131" s="305"/>
      <c r="F131" s="305"/>
      <c r="G131" s="305"/>
      <c r="H131" s="305"/>
      <c r="I131" s="305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</row>
    <row r="132" spans="1:33" ht="25.2" customHeight="1">
      <c r="A132" s="305"/>
      <c r="B132" s="721"/>
      <c r="C132" s="721"/>
      <c r="D132" s="305"/>
      <c r="E132" s="305"/>
      <c r="F132" s="305"/>
      <c r="G132" s="305"/>
      <c r="H132" s="305"/>
      <c r="I132" s="305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</row>
    <row r="133" spans="1:33" ht="25.2" customHeight="1">
      <c r="A133" s="305"/>
      <c r="B133" s="721"/>
      <c r="C133" s="721"/>
      <c r="D133" s="305"/>
      <c r="E133" s="305"/>
      <c r="F133" s="305"/>
      <c r="G133" s="305"/>
      <c r="H133" s="305"/>
      <c r="I133" s="305"/>
      <c r="J133" s="299"/>
      <c r="K133" s="299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</row>
    <row r="134" spans="1:33" ht="25.2" customHeight="1">
      <c r="A134" s="305"/>
      <c r="B134" s="721"/>
      <c r="C134" s="721"/>
      <c r="D134" s="305"/>
      <c r="E134" s="305"/>
      <c r="F134" s="305"/>
      <c r="G134" s="305"/>
      <c r="H134" s="305"/>
      <c r="I134" s="305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</row>
    <row r="135" spans="1:33" ht="25.2" customHeight="1">
      <c r="A135" s="305"/>
      <c r="B135" s="721"/>
      <c r="C135" s="721"/>
      <c r="D135" s="305"/>
      <c r="E135" s="305"/>
      <c r="F135" s="305"/>
      <c r="G135" s="305"/>
      <c r="H135" s="305"/>
      <c r="I135" s="305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299"/>
    </row>
    <row r="136" spans="1:33" ht="25.2" customHeight="1">
      <c r="A136" s="305"/>
      <c r="B136" s="721"/>
      <c r="C136" s="721"/>
      <c r="D136" s="305"/>
      <c r="E136" s="305"/>
      <c r="F136" s="305"/>
      <c r="G136" s="305"/>
      <c r="H136" s="305"/>
      <c r="I136" s="305"/>
      <c r="J136" s="299"/>
      <c r="K136" s="299"/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</row>
    <row r="137" spans="1:33" ht="25.2" customHeight="1">
      <c r="A137" s="305"/>
      <c r="B137" s="721"/>
      <c r="C137" s="721"/>
      <c r="D137" s="305"/>
      <c r="E137" s="305"/>
      <c r="F137" s="305"/>
      <c r="G137" s="305"/>
      <c r="H137" s="305"/>
      <c r="I137" s="305"/>
      <c r="J137" s="299"/>
      <c r="K137" s="299"/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</row>
    <row r="138" spans="1:33" ht="25.2" customHeight="1">
      <c r="A138" s="305"/>
      <c r="B138" s="721"/>
      <c r="C138" s="721"/>
      <c r="D138" s="305"/>
      <c r="E138" s="305"/>
      <c r="F138" s="305"/>
      <c r="G138" s="305"/>
      <c r="H138" s="305"/>
      <c r="I138" s="305"/>
      <c r="J138" s="299"/>
      <c r="K138" s="299"/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</row>
    <row r="139" spans="1:33" ht="25.2" customHeight="1">
      <c r="A139" s="305"/>
      <c r="B139" s="721"/>
      <c r="C139" s="721"/>
      <c r="D139" s="305"/>
      <c r="E139" s="305"/>
      <c r="F139" s="305"/>
      <c r="G139" s="305"/>
      <c r="H139" s="305"/>
      <c r="I139" s="305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</row>
    <row r="140" spans="1:33" ht="25.2" customHeight="1">
      <c r="A140" s="305"/>
      <c r="B140" s="721"/>
      <c r="C140" s="721"/>
      <c r="D140" s="305"/>
      <c r="E140" s="305"/>
      <c r="F140" s="305"/>
      <c r="G140" s="305"/>
      <c r="H140" s="305"/>
      <c r="I140" s="305"/>
      <c r="J140" s="299"/>
      <c r="K140" s="299"/>
      <c r="L140" s="29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</row>
    <row r="141" spans="1:33" ht="25.2" customHeight="1">
      <c r="A141" s="305"/>
      <c r="B141" s="721"/>
      <c r="C141" s="721"/>
      <c r="D141" s="305"/>
      <c r="E141" s="305"/>
      <c r="F141" s="305"/>
      <c r="G141" s="305"/>
      <c r="H141" s="305"/>
      <c r="I141" s="305"/>
      <c r="J141" s="299"/>
      <c r="K141" s="299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</row>
    <row r="142" spans="1:33" ht="25.2" customHeight="1">
      <c r="A142" s="305"/>
      <c r="B142" s="721"/>
      <c r="C142" s="721"/>
      <c r="D142" s="305"/>
      <c r="E142" s="305"/>
      <c r="F142" s="305"/>
      <c r="G142" s="305"/>
      <c r="H142" s="305"/>
      <c r="I142" s="305"/>
      <c r="J142" s="299"/>
      <c r="K142" s="299"/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</row>
    <row r="143" spans="1:33" ht="25.2" customHeight="1">
      <c r="A143" s="305"/>
      <c r="B143" s="721"/>
      <c r="C143" s="721"/>
      <c r="D143" s="305"/>
      <c r="E143" s="305"/>
      <c r="F143" s="305"/>
      <c r="G143" s="305"/>
      <c r="H143" s="305"/>
      <c r="I143" s="305"/>
      <c r="J143" s="299"/>
      <c r="K143" s="299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</row>
    <row r="144" spans="1:33" ht="25.2" customHeight="1">
      <c r="A144" s="305"/>
      <c r="B144" s="721"/>
      <c r="C144" s="721"/>
      <c r="D144" s="305"/>
      <c r="E144" s="305"/>
      <c r="F144" s="305"/>
      <c r="G144" s="305"/>
      <c r="H144" s="305"/>
      <c r="I144" s="305"/>
      <c r="J144" s="299"/>
      <c r="K144" s="299"/>
      <c r="L144" s="299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99"/>
    </row>
    <row r="145" spans="1:33" ht="25.2" customHeight="1">
      <c r="A145" s="305"/>
      <c r="B145" s="303"/>
      <c r="C145" s="303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99"/>
    </row>
    <row r="146" spans="1:33" ht="25.2" customHeight="1">
      <c r="A146" s="305"/>
      <c r="B146" s="303"/>
      <c r="C146" s="303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99"/>
    </row>
    <row r="147" spans="1:33" ht="25.2" customHeight="1">
      <c r="A147" s="305"/>
      <c r="B147" s="303"/>
      <c r="C147" s="303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  <c r="AC147" s="299"/>
      <c r="AD147" s="299"/>
      <c r="AE147" s="299"/>
      <c r="AF147" s="299"/>
      <c r="AG147" s="299"/>
    </row>
    <row r="148" spans="1:33" ht="25.2" customHeight="1">
      <c r="A148" s="305"/>
      <c r="B148" s="303"/>
      <c r="C148" s="303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  <c r="AB148" s="299"/>
      <c r="AC148" s="299"/>
      <c r="AD148" s="299"/>
      <c r="AE148" s="299"/>
      <c r="AF148" s="299"/>
      <c r="AG148" s="299"/>
    </row>
    <row r="149" spans="1:33" ht="25.2" customHeight="1">
      <c r="A149" s="305"/>
      <c r="B149" s="303"/>
      <c r="C149" s="303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</row>
    <row r="150" spans="1:33" ht="25.2" customHeight="1">
      <c r="A150" s="305"/>
      <c r="B150" s="303"/>
      <c r="C150" s="303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</row>
    <row r="151" spans="1:33" ht="25.2" customHeight="1">
      <c r="A151" s="305"/>
      <c r="B151" s="303"/>
      <c r="C151" s="303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  <c r="AB151" s="299"/>
      <c r="AC151" s="299"/>
      <c r="AD151" s="299"/>
      <c r="AE151" s="299"/>
      <c r="AF151" s="299"/>
      <c r="AG151" s="299"/>
    </row>
    <row r="152" spans="1:33" ht="25.2" customHeight="1">
      <c r="A152" s="305"/>
      <c r="B152" s="303"/>
      <c r="C152" s="303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</row>
    <row r="153" spans="1:33" ht="25.2" customHeight="1">
      <c r="A153" s="305"/>
      <c r="B153" s="303"/>
      <c r="C153" s="303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</row>
    <row r="154" spans="1:33" ht="25.2" customHeight="1">
      <c r="A154" s="305"/>
      <c r="B154" s="303"/>
      <c r="C154" s="303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</row>
    <row r="155" spans="1:33" ht="25.2" customHeight="1">
      <c r="A155" s="305"/>
      <c r="B155" s="303"/>
      <c r="C155" s="303"/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  <c r="AA155" s="299"/>
      <c r="AB155" s="299"/>
      <c r="AC155" s="299"/>
      <c r="AD155" s="299"/>
      <c r="AE155" s="299"/>
      <c r="AF155" s="299"/>
      <c r="AG155" s="299"/>
    </row>
    <row r="156" spans="1:33" ht="25.2" customHeight="1">
      <c r="A156" s="305"/>
      <c r="B156" s="303"/>
      <c r="C156" s="303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  <c r="AC156" s="299"/>
      <c r="AD156" s="299"/>
      <c r="AE156" s="299"/>
      <c r="AF156" s="299"/>
      <c r="AG156" s="299"/>
    </row>
    <row r="157" spans="1:33" ht="25.2" customHeight="1">
      <c r="A157" s="305"/>
      <c r="B157" s="303"/>
      <c r="C157" s="303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99"/>
    </row>
    <row r="158" spans="1:33" ht="25.2" customHeight="1">
      <c r="A158" s="305"/>
      <c r="B158" s="303"/>
      <c r="C158" s="303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99"/>
    </row>
    <row r="159" spans="1:33" ht="25.2" customHeight="1">
      <c r="A159" s="305"/>
      <c r="B159" s="303"/>
      <c r="C159" s="303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  <c r="AB159" s="299"/>
      <c r="AC159" s="299"/>
      <c r="AD159" s="299"/>
      <c r="AE159" s="299"/>
      <c r="AF159" s="299"/>
      <c r="AG159" s="299"/>
    </row>
    <row r="160" spans="1:33" ht="25.2" customHeight="1">
      <c r="A160" s="305"/>
      <c r="B160" s="303"/>
      <c r="C160" s="303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  <c r="AB160" s="299"/>
      <c r="AC160" s="299"/>
      <c r="AD160" s="299"/>
      <c r="AE160" s="299"/>
      <c r="AF160" s="299"/>
      <c r="AG160" s="299"/>
    </row>
    <row r="161" spans="1:33" ht="25.2" customHeight="1">
      <c r="A161" s="305"/>
      <c r="B161" s="303"/>
      <c r="C161" s="303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  <c r="AB161" s="299"/>
      <c r="AC161" s="299"/>
      <c r="AD161" s="299"/>
      <c r="AE161" s="299"/>
      <c r="AF161" s="299"/>
      <c r="AG161" s="299"/>
    </row>
    <row r="162" spans="1:33" ht="25.2" customHeight="1">
      <c r="A162" s="305"/>
      <c r="B162" s="303"/>
      <c r="C162" s="303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</row>
    <row r="163" spans="1:33" ht="25.2" customHeight="1">
      <c r="A163" s="305"/>
      <c r="B163" s="303"/>
      <c r="C163" s="303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</row>
    <row r="164" spans="1:33" ht="25.2" customHeight="1">
      <c r="A164" s="305"/>
      <c r="B164" s="303"/>
      <c r="C164" s="303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299"/>
      <c r="AC164" s="299"/>
      <c r="AD164" s="299"/>
      <c r="AE164" s="299"/>
      <c r="AF164" s="299"/>
      <c r="AG164" s="299"/>
    </row>
    <row r="165" spans="1:33" ht="25.2" customHeight="1">
      <c r="A165" s="305"/>
      <c r="B165" s="303"/>
      <c r="C165" s="303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299"/>
      <c r="AC165" s="299"/>
      <c r="AD165" s="299"/>
      <c r="AE165" s="299"/>
      <c r="AF165" s="299"/>
      <c r="AG165" s="299"/>
    </row>
    <row r="166" spans="1:33" ht="25.2" customHeight="1">
      <c r="A166" s="305"/>
      <c r="B166" s="303"/>
      <c r="C166" s="303"/>
      <c r="D166" s="299"/>
      <c r="E166" s="299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  <c r="AB166" s="299"/>
      <c r="AC166" s="299"/>
      <c r="AD166" s="299"/>
      <c r="AE166" s="299"/>
      <c r="AF166" s="299"/>
      <c r="AG166" s="299"/>
    </row>
    <row r="167" spans="1:33" ht="25.2" customHeight="1">
      <c r="A167" s="305"/>
      <c r="B167" s="303"/>
      <c r="C167" s="303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299"/>
      <c r="AC167" s="299"/>
      <c r="AD167" s="299"/>
      <c r="AE167" s="299"/>
      <c r="AF167" s="299"/>
      <c r="AG167" s="299"/>
    </row>
    <row r="168" spans="1:33" ht="25.2" customHeight="1">
      <c r="A168" s="305"/>
      <c r="B168" s="303"/>
      <c r="C168" s="303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  <c r="AC168" s="299"/>
      <c r="AD168" s="299"/>
      <c r="AE168" s="299"/>
      <c r="AF168" s="299"/>
      <c r="AG168" s="299"/>
    </row>
    <row r="169" spans="1:33" ht="25.2" customHeight="1">
      <c r="A169" s="305"/>
      <c r="B169" s="303"/>
      <c r="C169" s="303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299"/>
      <c r="AC169" s="299"/>
      <c r="AD169" s="299"/>
      <c r="AE169" s="299"/>
      <c r="AF169" s="299"/>
      <c r="AG169" s="299"/>
    </row>
    <row r="170" spans="1:33" ht="25.2" customHeight="1">
      <c r="A170" s="305"/>
      <c r="B170" s="303"/>
      <c r="C170" s="303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  <c r="AC170" s="299"/>
      <c r="AD170" s="299"/>
      <c r="AE170" s="299"/>
      <c r="AF170" s="299"/>
      <c r="AG170" s="299"/>
    </row>
    <row r="171" spans="1:33" ht="25.2" customHeight="1">
      <c r="A171" s="305"/>
      <c r="B171" s="303"/>
      <c r="C171" s="303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299"/>
      <c r="AC171" s="299"/>
      <c r="AD171" s="299"/>
      <c r="AE171" s="299"/>
      <c r="AF171" s="299"/>
      <c r="AG171" s="299"/>
    </row>
    <row r="172" spans="1:33" ht="25.2" customHeight="1">
      <c r="A172" s="305"/>
      <c r="B172" s="303"/>
      <c r="C172" s="303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  <c r="AC172" s="299"/>
      <c r="AD172" s="299"/>
      <c r="AE172" s="299"/>
      <c r="AF172" s="299"/>
      <c r="AG172" s="299"/>
    </row>
    <row r="173" spans="1:33" ht="25.2" customHeight="1">
      <c r="A173" s="305"/>
      <c r="B173" s="303"/>
      <c r="C173" s="303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  <c r="AC173" s="299"/>
      <c r="AD173" s="299"/>
      <c r="AE173" s="299"/>
      <c r="AF173" s="299"/>
      <c r="AG173" s="299"/>
    </row>
    <row r="174" spans="1:33" ht="25.2" customHeight="1">
      <c r="A174" s="305"/>
      <c r="B174" s="303"/>
      <c r="C174" s="303"/>
      <c r="D174" s="299"/>
      <c r="E174" s="299"/>
      <c r="F174" s="299"/>
      <c r="G174" s="299"/>
      <c r="H174" s="299"/>
      <c r="I174" s="299"/>
      <c r="J174" s="299"/>
      <c r="K174" s="299"/>
      <c r="L174" s="299"/>
      <c r="M174" s="29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/>
      <c r="AA174" s="299"/>
      <c r="AB174" s="299"/>
      <c r="AC174" s="299"/>
      <c r="AD174" s="299"/>
      <c r="AE174" s="299"/>
      <c r="AF174" s="299"/>
      <c r="AG174" s="299"/>
    </row>
    <row r="175" spans="1:33" ht="25.2" customHeight="1">
      <c r="A175" s="305"/>
      <c r="B175" s="303"/>
      <c r="C175" s="303"/>
      <c r="D175" s="299"/>
      <c r="E175" s="299"/>
      <c r="F175" s="299"/>
      <c r="G175" s="299"/>
      <c r="H175" s="299"/>
      <c r="I175" s="299"/>
      <c r="J175" s="299"/>
      <c r="K175" s="299"/>
      <c r="L175" s="299"/>
      <c r="M175" s="29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  <c r="AB175" s="299"/>
      <c r="AC175" s="299"/>
      <c r="AD175" s="299"/>
      <c r="AE175" s="299"/>
      <c r="AF175" s="299"/>
      <c r="AG175" s="299"/>
    </row>
    <row r="176" spans="1:33" ht="25.2" customHeight="1">
      <c r="A176" s="305"/>
      <c r="B176" s="303"/>
      <c r="C176" s="303"/>
      <c r="D176" s="299"/>
      <c r="E176" s="299"/>
      <c r="F176" s="299"/>
      <c r="G176" s="299"/>
      <c r="H176" s="299"/>
      <c r="I176" s="299"/>
      <c r="J176" s="299"/>
      <c r="K176" s="299"/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299"/>
      <c r="AE176" s="299"/>
      <c r="AF176" s="299"/>
      <c r="AG176" s="299"/>
    </row>
    <row r="177" spans="1:33" ht="25.2" customHeight="1">
      <c r="A177" s="305"/>
      <c r="B177" s="303"/>
      <c r="C177" s="303"/>
      <c r="D177" s="299"/>
      <c r="E177" s="299"/>
      <c r="F177" s="299"/>
      <c r="G177" s="299"/>
      <c r="H177" s="299"/>
      <c r="I177" s="299"/>
      <c r="J177" s="299"/>
      <c r="K177" s="299"/>
      <c r="L177" s="299"/>
      <c r="M177" s="29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  <c r="AB177" s="299"/>
      <c r="AC177" s="299"/>
      <c r="AD177" s="299"/>
      <c r="AE177" s="299"/>
      <c r="AF177" s="299"/>
      <c r="AG177" s="299"/>
    </row>
    <row r="178" spans="1:33" ht="25.2" customHeight="1">
      <c r="A178" s="305"/>
      <c r="B178" s="303"/>
      <c r="C178" s="303"/>
      <c r="D178" s="299"/>
      <c r="E178" s="299"/>
      <c r="F178" s="299"/>
      <c r="G178" s="299"/>
      <c r="H178" s="299"/>
      <c r="I178" s="299"/>
      <c r="J178" s="299"/>
      <c r="K178" s="299"/>
      <c r="L178" s="299"/>
      <c r="M178" s="299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299"/>
      <c r="AA178" s="299"/>
      <c r="AB178" s="299"/>
      <c r="AC178" s="299"/>
      <c r="AD178" s="299"/>
      <c r="AE178" s="299"/>
      <c r="AF178" s="299"/>
      <c r="AG178" s="299"/>
    </row>
    <row r="179" spans="1:33" ht="25.2" customHeight="1">
      <c r="A179" s="305"/>
      <c r="B179" s="303"/>
      <c r="C179" s="303"/>
      <c r="D179" s="299"/>
      <c r="E179" s="299"/>
      <c r="F179" s="299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  <c r="AB179" s="299"/>
      <c r="AC179" s="299"/>
      <c r="AD179" s="299"/>
      <c r="AE179" s="299"/>
      <c r="AF179" s="299"/>
      <c r="AG179" s="299"/>
    </row>
    <row r="180" spans="1:33" ht="25.2" customHeight="1">
      <c r="A180" s="305"/>
      <c r="B180" s="303"/>
      <c r="C180" s="303"/>
      <c r="D180" s="299"/>
      <c r="E180" s="299"/>
      <c r="F180" s="299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299"/>
      <c r="AC180" s="299"/>
      <c r="AD180" s="299"/>
      <c r="AE180" s="299"/>
      <c r="AF180" s="299"/>
      <c r="AG180" s="299"/>
    </row>
    <row r="181" spans="1:33" ht="25.2" customHeight="1">
      <c r="A181" s="305"/>
      <c r="B181" s="303"/>
      <c r="C181" s="303"/>
      <c r="D181" s="299"/>
      <c r="E181" s="299"/>
      <c r="F181" s="299"/>
      <c r="G181" s="299"/>
      <c r="H181" s="299"/>
      <c r="I181" s="299"/>
      <c r="J181" s="299"/>
      <c r="K181" s="299"/>
      <c r="L181" s="299"/>
      <c r="M181" s="29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299"/>
      <c r="AC181" s="299"/>
      <c r="AD181" s="299"/>
      <c r="AE181" s="299"/>
      <c r="AF181" s="299"/>
      <c r="AG181" s="299"/>
    </row>
    <row r="182" spans="1:33" ht="25.2" customHeight="1">
      <c r="A182" s="305"/>
      <c r="B182" s="303"/>
      <c r="C182" s="303"/>
      <c r="D182" s="299"/>
      <c r="E182" s="299"/>
      <c r="F182" s="299"/>
      <c r="G182" s="299"/>
      <c r="H182" s="299"/>
      <c r="I182" s="299"/>
      <c r="J182" s="299"/>
      <c r="K182" s="299"/>
      <c r="L182" s="299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299"/>
      <c r="AC182" s="299"/>
      <c r="AD182" s="299"/>
      <c r="AE182" s="299"/>
      <c r="AF182" s="299"/>
      <c r="AG182" s="299"/>
    </row>
    <row r="183" spans="1:33" ht="25.2" customHeight="1">
      <c r="A183" s="305"/>
      <c r="B183" s="303"/>
      <c r="C183" s="303"/>
      <c r="D183" s="299"/>
      <c r="E183" s="299"/>
      <c r="F183" s="299"/>
      <c r="G183" s="299"/>
      <c r="H183" s="299"/>
      <c r="I183" s="299"/>
      <c r="J183" s="299"/>
      <c r="K183" s="299"/>
      <c r="L183" s="299"/>
      <c r="M183" s="29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299"/>
      <c r="AA183" s="299"/>
      <c r="AB183" s="299"/>
      <c r="AC183" s="299"/>
      <c r="AD183" s="299"/>
      <c r="AE183" s="299"/>
      <c r="AF183" s="299"/>
      <c r="AG183" s="299"/>
    </row>
    <row r="184" spans="1:33" ht="25.2" customHeight="1">
      <c r="A184" s="305"/>
      <c r="B184" s="303"/>
      <c r="C184" s="303"/>
      <c r="D184" s="299"/>
      <c r="E184" s="299"/>
      <c r="F184" s="299"/>
      <c r="G184" s="299"/>
      <c r="H184" s="299"/>
      <c r="I184" s="299"/>
      <c r="J184" s="299"/>
      <c r="K184" s="299"/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299"/>
      <c r="AE184" s="299"/>
      <c r="AF184" s="299"/>
      <c r="AG184" s="299"/>
    </row>
    <row r="185" spans="1:33" ht="25.2" customHeight="1">
      <c r="A185" s="305"/>
      <c r="B185" s="303"/>
      <c r="C185" s="303"/>
      <c r="D185" s="299"/>
      <c r="E185" s="299"/>
      <c r="F185" s="299"/>
      <c r="G185" s="299"/>
      <c r="H185" s="299"/>
      <c r="I185" s="299"/>
      <c r="J185" s="299"/>
      <c r="K185" s="299"/>
      <c r="L185" s="299"/>
      <c r="M185" s="29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</row>
    <row r="186" spans="1:33" ht="25.2" customHeight="1">
      <c r="A186" s="305"/>
      <c r="B186" s="303"/>
      <c r="C186" s="303"/>
      <c r="D186" s="299"/>
      <c r="E186" s="299"/>
      <c r="F186" s="299"/>
      <c r="G186" s="299"/>
      <c r="H186" s="299"/>
      <c r="I186" s="299"/>
      <c r="J186" s="299"/>
      <c r="K186" s="299"/>
      <c r="L186" s="299"/>
      <c r="M186" s="29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299"/>
      <c r="AA186" s="299"/>
      <c r="AB186" s="299"/>
      <c r="AC186" s="299"/>
      <c r="AD186" s="299"/>
      <c r="AE186" s="299"/>
      <c r="AF186" s="299"/>
      <c r="AG186" s="299"/>
    </row>
    <row r="187" spans="1:33" ht="25.2" customHeight="1">
      <c r="A187" s="305"/>
      <c r="B187" s="303"/>
      <c r="C187" s="303"/>
      <c r="D187" s="299"/>
      <c r="E187" s="299"/>
      <c r="F187" s="299"/>
      <c r="G187" s="299"/>
      <c r="H187" s="299"/>
      <c r="I187" s="299"/>
      <c r="J187" s="299"/>
      <c r="K187" s="299"/>
      <c r="L187" s="299"/>
      <c r="M187" s="29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299"/>
      <c r="AG187" s="299"/>
    </row>
    <row r="188" spans="1:33" ht="25.2" customHeight="1">
      <c r="A188" s="305"/>
      <c r="B188" s="303"/>
      <c r="C188" s="303"/>
      <c r="D188" s="299"/>
      <c r="E188" s="299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299"/>
    </row>
    <row r="189" spans="1:33" ht="25.2" customHeight="1">
      <c r="A189" s="305"/>
      <c r="B189" s="303"/>
      <c r="C189" s="303"/>
      <c r="D189" s="299"/>
      <c r="E189" s="299"/>
      <c r="F189" s="299"/>
      <c r="G189" s="299"/>
      <c r="H189" s="299"/>
      <c r="I189" s="299"/>
      <c r="J189" s="299"/>
      <c r="K189" s="299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</row>
    <row r="190" spans="1:33" ht="25.2" customHeight="1">
      <c r="A190" s="305"/>
      <c r="B190" s="303"/>
      <c r="C190" s="303"/>
      <c r="D190" s="299"/>
      <c r="E190" s="299"/>
      <c r="F190" s="299"/>
      <c r="G190" s="299"/>
      <c r="H190" s="299"/>
      <c r="I190" s="299"/>
      <c r="J190" s="299"/>
      <c r="K190" s="299"/>
      <c r="L190" s="299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299"/>
      <c r="AE190" s="299"/>
      <c r="AF190" s="299"/>
      <c r="AG190" s="299"/>
    </row>
    <row r="191" spans="1:33" ht="25.2" customHeight="1">
      <c r="A191" s="305"/>
      <c r="B191" s="303"/>
      <c r="C191" s="303"/>
      <c r="D191" s="299"/>
      <c r="E191" s="299"/>
      <c r="F191" s="299"/>
      <c r="G191" s="299"/>
      <c r="H191" s="299"/>
      <c r="I191" s="299"/>
      <c r="J191" s="299"/>
      <c r="K191" s="299"/>
      <c r="L191" s="299"/>
      <c r="M191" s="29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  <c r="AB191" s="299"/>
      <c r="AC191" s="299"/>
      <c r="AD191" s="299"/>
      <c r="AE191" s="299"/>
      <c r="AF191" s="299"/>
      <c r="AG191" s="299"/>
    </row>
    <row r="192" spans="1:33" ht="25.2" customHeight="1">
      <c r="A192" s="305"/>
      <c r="B192" s="303"/>
      <c r="C192" s="303"/>
      <c r="D192" s="299"/>
      <c r="E192" s="299"/>
      <c r="F192" s="299"/>
      <c r="G192" s="299"/>
      <c r="H192" s="299"/>
      <c r="I192" s="299"/>
      <c r="J192" s="299"/>
      <c r="K192" s="299"/>
      <c r="L192" s="299"/>
      <c r="M192" s="29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299"/>
    </row>
    <row r="193" spans="1:33" ht="25.2" customHeight="1">
      <c r="A193" s="305"/>
      <c r="B193" s="303"/>
      <c r="C193" s="303"/>
      <c r="D193" s="299"/>
      <c r="E193" s="299"/>
      <c r="F193" s="299"/>
      <c r="G193" s="299"/>
      <c r="H193" s="299"/>
      <c r="I193" s="299"/>
      <c r="J193" s="299"/>
      <c r="K193" s="299"/>
      <c r="L193" s="299"/>
      <c r="M193" s="29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299"/>
      <c r="AA193" s="299"/>
      <c r="AB193" s="299"/>
      <c r="AC193" s="299"/>
      <c r="AD193" s="299"/>
      <c r="AE193" s="299"/>
      <c r="AF193" s="299"/>
      <c r="AG193" s="299"/>
    </row>
    <row r="194" spans="1:33" ht="25.2" customHeight="1">
      <c r="A194" s="305"/>
      <c r="B194" s="303"/>
      <c r="C194" s="303"/>
      <c r="D194" s="299"/>
      <c r="E194" s="299"/>
      <c r="F194" s="299"/>
      <c r="G194" s="299"/>
      <c r="H194" s="299"/>
      <c r="I194" s="299"/>
      <c r="J194" s="299"/>
      <c r="K194" s="299"/>
      <c r="L194" s="299"/>
      <c r="M194" s="29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299"/>
      <c r="AA194" s="299"/>
      <c r="AB194" s="299"/>
      <c r="AC194" s="299"/>
      <c r="AD194" s="299"/>
      <c r="AE194" s="299"/>
      <c r="AF194" s="299"/>
      <c r="AG194" s="299"/>
    </row>
    <row r="195" spans="1:33" ht="25.2" customHeight="1">
      <c r="A195" s="305"/>
      <c r="B195" s="303"/>
      <c r="C195" s="303"/>
      <c r="D195" s="299"/>
      <c r="E195" s="299"/>
      <c r="F195" s="299"/>
      <c r="G195" s="299"/>
      <c r="H195" s="299"/>
      <c r="I195" s="299"/>
      <c r="J195" s="299"/>
      <c r="K195" s="299"/>
      <c r="L195" s="299"/>
      <c r="M195" s="29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299"/>
      <c r="AA195" s="299"/>
      <c r="AB195" s="299"/>
      <c r="AC195" s="299"/>
      <c r="AD195" s="299"/>
      <c r="AE195" s="299"/>
      <c r="AF195" s="299"/>
      <c r="AG195" s="299"/>
    </row>
    <row r="196" spans="1:33" ht="25.2" customHeight="1">
      <c r="A196" s="305"/>
      <c r="B196" s="303"/>
      <c r="C196" s="303"/>
      <c r="D196" s="299"/>
      <c r="E196" s="299"/>
      <c r="F196" s="299"/>
      <c r="G196" s="299"/>
      <c r="H196" s="299"/>
      <c r="I196" s="299"/>
      <c r="J196" s="299"/>
      <c r="K196" s="299"/>
      <c r="L196" s="299"/>
      <c r="M196" s="29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299"/>
      <c r="AA196" s="299"/>
      <c r="AB196" s="299"/>
      <c r="AC196" s="299"/>
      <c r="AD196" s="299"/>
      <c r="AE196" s="299"/>
      <c r="AF196" s="299"/>
      <c r="AG196" s="299"/>
    </row>
    <row r="197" spans="1:33" ht="25.2" customHeight="1">
      <c r="A197" s="305"/>
      <c r="B197" s="303"/>
      <c r="C197" s="303"/>
      <c r="D197" s="299"/>
      <c r="E197" s="299"/>
      <c r="F197" s="299"/>
      <c r="G197" s="299"/>
      <c r="H197" s="299"/>
      <c r="I197" s="299"/>
      <c r="J197" s="299"/>
      <c r="K197" s="299"/>
      <c r="L197" s="29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299"/>
      <c r="AE197" s="299"/>
      <c r="AF197" s="299"/>
      <c r="AG197" s="299"/>
    </row>
    <row r="198" spans="1:33" ht="25.2" customHeight="1">
      <c r="A198" s="305"/>
      <c r="B198" s="303"/>
      <c r="C198" s="303"/>
      <c r="D198" s="299"/>
      <c r="E198" s="299"/>
      <c r="F198" s="299"/>
      <c r="G198" s="299"/>
      <c r="H198" s="299"/>
      <c r="I198" s="299"/>
      <c r="J198" s="299"/>
      <c r="K198" s="299"/>
      <c r="L198" s="299"/>
      <c r="M198" s="29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299"/>
      <c r="AA198" s="299"/>
      <c r="AB198" s="299"/>
      <c r="AC198" s="299"/>
      <c r="AD198" s="299"/>
      <c r="AE198" s="299"/>
      <c r="AF198" s="299"/>
      <c r="AG198" s="299"/>
    </row>
    <row r="199" spans="1:33" ht="25.2" customHeight="1">
      <c r="A199" s="305"/>
      <c r="B199" s="303"/>
      <c r="C199" s="303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299"/>
      <c r="AC199" s="299"/>
      <c r="AD199" s="299"/>
      <c r="AE199" s="299"/>
      <c r="AF199" s="299"/>
      <c r="AG199" s="299"/>
    </row>
    <row r="200" spans="1:33" ht="25.2" customHeight="1">
      <c r="A200" s="305"/>
      <c r="B200" s="303"/>
      <c r="C200" s="303"/>
      <c r="D200" s="299"/>
      <c r="E200" s="299"/>
      <c r="F200" s="299"/>
      <c r="G200" s="299"/>
      <c r="H200" s="299"/>
      <c r="I200" s="299"/>
      <c r="J200" s="299"/>
      <c r="K200" s="299"/>
      <c r="L200" s="299"/>
      <c r="M200" s="29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299"/>
      <c r="AA200" s="299"/>
      <c r="AB200" s="299"/>
      <c r="AC200" s="299"/>
      <c r="AD200" s="299"/>
      <c r="AE200" s="299"/>
      <c r="AF200" s="299"/>
      <c r="AG200" s="299"/>
    </row>
    <row r="201" spans="1:33" ht="25.2" customHeight="1">
      <c r="A201" s="305"/>
      <c r="B201" s="303"/>
      <c r="C201" s="303"/>
      <c r="D201" s="299"/>
      <c r="E201" s="299"/>
      <c r="F201" s="299"/>
      <c r="G201" s="299"/>
      <c r="H201" s="299"/>
      <c r="I201" s="299"/>
      <c r="J201" s="299"/>
      <c r="K201" s="299"/>
      <c r="L201" s="299"/>
      <c r="M201" s="29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  <c r="AB201" s="299"/>
      <c r="AC201" s="299"/>
      <c r="AD201" s="299"/>
      <c r="AE201" s="299"/>
      <c r="AF201" s="299"/>
      <c r="AG201" s="299"/>
    </row>
    <row r="202" spans="1:33" ht="25.2" customHeight="1">
      <c r="A202" s="305"/>
      <c r="B202" s="303"/>
      <c r="C202" s="303"/>
      <c r="D202" s="299"/>
      <c r="E202" s="299"/>
      <c r="F202" s="299"/>
      <c r="G202" s="299"/>
      <c r="H202" s="299"/>
      <c r="I202" s="299"/>
      <c r="J202" s="299"/>
      <c r="K202" s="299"/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  <c r="AB202" s="299"/>
      <c r="AC202" s="299"/>
      <c r="AD202" s="299"/>
      <c r="AE202" s="299"/>
      <c r="AF202" s="299"/>
      <c r="AG202" s="299"/>
    </row>
    <row r="203" spans="1:33" ht="25.2" customHeight="1">
      <c r="A203" s="305"/>
      <c r="B203" s="303"/>
      <c r="C203" s="303"/>
      <c r="D203" s="299"/>
      <c r="E203" s="299"/>
      <c r="F203" s="299"/>
      <c r="G203" s="299"/>
      <c r="H203" s="299"/>
      <c r="I203" s="299"/>
      <c r="J203" s="299"/>
      <c r="K203" s="299"/>
      <c r="L203" s="299"/>
      <c r="M203" s="29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299"/>
      <c r="AA203" s="299"/>
      <c r="AB203" s="299"/>
      <c r="AC203" s="299"/>
      <c r="AD203" s="299"/>
      <c r="AE203" s="299"/>
      <c r="AF203" s="299"/>
      <c r="AG203" s="299"/>
    </row>
    <row r="204" spans="1:33" ht="25.2" customHeight="1">
      <c r="A204" s="305"/>
      <c r="B204" s="303"/>
      <c r="C204" s="303"/>
      <c r="D204" s="299"/>
      <c r="E204" s="299"/>
      <c r="F204" s="299"/>
      <c r="G204" s="299"/>
      <c r="H204" s="299"/>
      <c r="I204" s="299"/>
      <c r="J204" s="299"/>
      <c r="K204" s="299"/>
      <c r="L204" s="299"/>
      <c r="M204" s="29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299"/>
      <c r="AA204" s="299"/>
      <c r="AB204" s="299"/>
      <c r="AC204" s="299"/>
      <c r="AD204" s="299"/>
      <c r="AE204" s="299"/>
      <c r="AF204" s="299"/>
      <c r="AG204" s="299"/>
    </row>
    <row r="205" spans="1:33" ht="25.2" customHeight="1">
      <c r="A205" s="305"/>
      <c r="B205" s="303"/>
      <c r="C205" s="303"/>
      <c r="D205" s="299"/>
      <c r="E205" s="299"/>
      <c r="F205" s="299"/>
      <c r="G205" s="299"/>
      <c r="H205" s="299"/>
      <c r="I205" s="299"/>
      <c r="J205" s="299"/>
      <c r="K205" s="299"/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299"/>
      <c r="AE205" s="299"/>
      <c r="AF205" s="299"/>
      <c r="AG205" s="299"/>
    </row>
    <row r="206" spans="1:33" ht="25.2" customHeight="1">
      <c r="A206" s="305"/>
      <c r="B206" s="303"/>
      <c r="C206" s="303"/>
      <c r="D206" s="299"/>
      <c r="E206" s="299"/>
      <c r="F206" s="299"/>
      <c r="G206" s="299"/>
      <c r="H206" s="299"/>
      <c r="I206" s="299"/>
      <c r="J206" s="299"/>
      <c r="K206" s="299"/>
      <c r="L206" s="299"/>
      <c r="M206" s="29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  <c r="AA206" s="299"/>
      <c r="AB206" s="299"/>
      <c r="AC206" s="299"/>
      <c r="AD206" s="299"/>
      <c r="AE206" s="299"/>
      <c r="AF206" s="299"/>
      <c r="AG206" s="299"/>
    </row>
    <row r="207" spans="1:33" ht="25.2" customHeight="1">
      <c r="A207" s="305"/>
      <c r="B207" s="303"/>
      <c r="C207" s="303"/>
      <c r="D207" s="299"/>
      <c r="E207" s="299"/>
      <c r="F207" s="299"/>
      <c r="G207" s="299"/>
      <c r="H207" s="299"/>
      <c r="I207" s="299"/>
      <c r="J207" s="299"/>
      <c r="K207" s="299"/>
      <c r="L207" s="299"/>
      <c r="M207" s="29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299"/>
      <c r="AA207" s="299"/>
      <c r="AB207" s="299"/>
      <c r="AC207" s="299"/>
      <c r="AD207" s="299"/>
      <c r="AE207" s="299"/>
      <c r="AF207" s="299"/>
      <c r="AG207" s="299"/>
    </row>
    <row r="208" spans="1:33" ht="25.2" customHeight="1">
      <c r="A208" s="305"/>
      <c r="B208" s="303"/>
      <c r="C208" s="303"/>
      <c r="D208" s="299"/>
      <c r="E208" s="299"/>
      <c r="F208" s="299"/>
      <c r="G208" s="299"/>
      <c r="H208" s="299"/>
      <c r="I208" s="299"/>
      <c r="J208" s="299"/>
      <c r="K208" s="299"/>
      <c r="L208" s="299"/>
      <c r="M208" s="299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299"/>
      <c r="AA208" s="299"/>
      <c r="AB208" s="299"/>
      <c r="AC208" s="299"/>
      <c r="AD208" s="299"/>
      <c r="AE208" s="299"/>
      <c r="AF208" s="299"/>
      <c r="AG208" s="299"/>
    </row>
    <row r="209" spans="1:33" ht="25.2" customHeight="1">
      <c r="A209" s="305"/>
      <c r="B209" s="303"/>
      <c r="C209" s="303"/>
      <c r="D209" s="299"/>
      <c r="E209" s="299"/>
      <c r="F209" s="299"/>
      <c r="G209" s="299"/>
      <c r="H209" s="299"/>
      <c r="I209" s="299"/>
      <c r="J209" s="299"/>
      <c r="K209" s="299"/>
      <c r="L209" s="299"/>
      <c r="M209" s="299"/>
      <c r="N209" s="299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299"/>
      <c r="AA209" s="299"/>
      <c r="AB209" s="299"/>
      <c r="AC209" s="299"/>
      <c r="AD209" s="299"/>
      <c r="AE209" s="299"/>
      <c r="AF209" s="299"/>
      <c r="AG209" s="299"/>
    </row>
    <row r="210" spans="1:33" ht="25.2" customHeight="1">
      <c r="A210" s="305"/>
      <c r="B210" s="303"/>
      <c r="C210" s="303"/>
      <c r="D210" s="299"/>
      <c r="E210" s="29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299"/>
      <c r="AA210" s="299"/>
      <c r="AB210" s="299"/>
      <c r="AC210" s="299"/>
      <c r="AD210" s="299"/>
      <c r="AE210" s="299"/>
      <c r="AF210" s="299"/>
      <c r="AG210" s="299"/>
    </row>
    <row r="211" spans="1:33" ht="25.2" customHeight="1">
      <c r="A211" s="305"/>
      <c r="B211" s="303"/>
      <c r="C211" s="303"/>
      <c r="D211" s="299"/>
      <c r="E211" s="299"/>
      <c r="F211" s="299"/>
      <c r="G211" s="299"/>
      <c r="H211" s="299"/>
      <c r="I211" s="299"/>
      <c r="J211" s="299"/>
      <c r="K211" s="299"/>
      <c r="L211" s="299"/>
      <c r="M211" s="299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299"/>
      <c r="AA211" s="299"/>
      <c r="AB211" s="299"/>
      <c r="AC211" s="299"/>
      <c r="AD211" s="299"/>
      <c r="AE211" s="299"/>
      <c r="AF211" s="299"/>
      <c r="AG211" s="299"/>
    </row>
    <row r="212" spans="1:33" ht="25.2" customHeight="1">
      <c r="A212" s="305"/>
      <c r="B212" s="303"/>
      <c r="C212" s="303"/>
      <c r="D212" s="299"/>
      <c r="E212" s="299"/>
      <c r="F212" s="299"/>
      <c r="G212" s="299"/>
      <c r="H212" s="299"/>
      <c r="I212" s="299"/>
      <c r="J212" s="299"/>
      <c r="K212" s="299"/>
      <c r="L212" s="299"/>
      <c r="M212" s="29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299"/>
      <c r="AA212" s="299"/>
      <c r="AB212" s="299"/>
      <c r="AC212" s="299"/>
      <c r="AD212" s="299"/>
      <c r="AE212" s="299"/>
      <c r="AF212" s="299"/>
      <c r="AG212" s="299"/>
    </row>
    <row r="213" spans="1:33" ht="25.2" customHeight="1">
      <c r="A213" s="305"/>
      <c r="B213" s="303"/>
      <c r="C213" s="303"/>
      <c r="D213" s="299"/>
      <c r="E213" s="299"/>
      <c r="F213" s="299"/>
      <c r="G213" s="299"/>
      <c r="H213" s="299"/>
      <c r="I213" s="299"/>
      <c r="J213" s="299"/>
      <c r="K213" s="299"/>
      <c r="L213" s="299"/>
      <c r="M213" s="29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299"/>
      <c r="AA213" s="299"/>
      <c r="AB213" s="299"/>
      <c r="AC213" s="299"/>
      <c r="AD213" s="299"/>
      <c r="AE213" s="299"/>
      <c r="AF213" s="299"/>
      <c r="AG213" s="299"/>
    </row>
    <row r="214" spans="1:33" ht="25.2" customHeight="1">
      <c r="A214" s="305"/>
      <c r="B214" s="303"/>
      <c r="C214" s="303"/>
      <c r="D214" s="299"/>
      <c r="E214" s="299"/>
      <c r="F214" s="299"/>
      <c r="G214" s="299"/>
      <c r="H214" s="299"/>
      <c r="I214" s="299"/>
      <c r="J214" s="299"/>
      <c r="K214" s="299"/>
      <c r="L214" s="299"/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  <c r="AB214" s="299"/>
      <c r="AC214" s="299"/>
      <c r="AD214" s="299"/>
      <c r="AE214" s="299"/>
      <c r="AF214" s="299"/>
      <c r="AG214" s="299"/>
    </row>
    <row r="215" spans="1:33" ht="25.2" customHeight="1">
      <c r="A215" s="305"/>
      <c r="B215" s="303"/>
      <c r="C215" s="303"/>
      <c r="D215" s="299"/>
      <c r="E215" s="299"/>
      <c r="F215" s="299"/>
      <c r="G215" s="299"/>
      <c r="H215" s="299"/>
      <c r="I215" s="299"/>
      <c r="J215" s="299"/>
      <c r="K215" s="299"/>
      <c r="L215" s="299"/>
      <c r="M215" s="29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  <c r="AB215" s="299"/>
      <c r="AC215" s="299"/>
      <c r="AD215" s="299"/>
      <c r="AE215" s="299"/>
      <c r="AF215" s="299"/>
      <c r="AG215" s="299"/>
    </row>
    <row r="216" spans="1:33" ht="25.2" customHeight="1">
      <c r="A216" s="305"/>
      <c r="B216" s="303"/>
      <c r="C216" s="303"/>
      <c r="D216" s="299"/>
      <c r="E216" s="299"/>
      <c r="F216" s="299"/>
      <c r="G216" s="299"/>
      <c r="H216" s="299"/>
      <c r="I216" s="299"/>
      <c r="J216" s="299"/>
      <c r="K216" s="299"/>
      <c r="L216" s="299"/>
      <c r="M216" s="299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299"/>
      <c r="AA216" s="299"/>
      <c r="AB216" s="299"/>
      <c r="AC216" s="299"/>
      <c r="AD216" s="299"/>
      <c r="AE216" s="299"/>
      <c r="AF216" s="299"/>
      <c r="AG216" s="299"/>
    </row>
    <row r="217" spans="1:33" ht="25.2" customHeight="1">
      <c r="A217" s="305"/>
      <c r="B217" s="303"/>
      <c r="C217" s="303"/>
      <c r="D217" s="299"/>
      <c r="E217" s="299"/>
      <c r="F217" s="299"/>
      <c r="G217" s="299"/>
      <c r="H217" s="299"/>
      <c r="I217" s="299"/>
      <c r="J217" s="299"/>
      <c r="K217" s="299"/>
      <c r="L217" s="299"/>
      <c r="M217" s="29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  <c r="AB217" s="299"/>
      <c r="AC217" s="299"/>
      <c r="AD217" s="299"/>
      <c r="AE217" s="299"/>
      <c r="AF217" s="299"/>
      <c r="AG217" s="299"/>
    </row>
    <row r="218" spans="1:33" ht="25.2" customHeight="1">
      <c r="A218" s="305"/>
      <c r="B218" s="303"/>
      <c r="C218" s="303"/>
      <c r="D218" s="299"/>
      <c r="E218" s="299"/>
      <c r="F218" s="299"/>
      <c r="G218" s="299"/>
      <c r="H218" s="299"/>
      <c r="I218" s="299"/>
      <c r="J218" s="299"/>
      <c r="K218" s="299"/>
      <c r="L218" s="299"/>
      <c r="M218" s="29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299"/>
      <c r="AA218" s="299"/>
      <c r="AB218" s="299"/>
      <c r="AC218" s="299"/>
      <c r="AD218" s="299"/>
      <c r="AE218" s="299"/>
      <c r="AF218" s="299"/>
      <c r="AG218" s="299"/>
    </row>
    <row r="219" spans="1:33" ht="25.2" customHeight="1">
      <c r="A219" s="305"/>
      <c r="B219" s="303"/>
      <c r="C219" s="303"/>
      <c r="D219" s="299"/>
      <c r="E219" s="299"/>
      <c r="F219" s="299"/>
      <c r="G219" s="299"/>
      <c r="H219" s="299"/>
      <c r="I219" s="299"/>
      <c r="J219" s="299"/>
      <c r="K219" s="299"/>
      <c r="L219" s="299"/>
      <c r="M219" s="29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299"/>
      <c r="AA219" s="299"/>
      <c r="AB219" s="299"/>
      <c r="AC219" s="299"/>
      <c r="AD219" s="299"/>
      <c r="AE219" s="299"/>
      <c r="AF219" s="299"/>
      <c r="AG219" s="299"/>
    </row>
    <row r="220" spans="1:33" ht="25.2" customHeight="1">
      <c r="A220" s="305"/>
      <c r="B220" s="303"/>
      <c r="C220" s="303"/>
      <c r="D220" s="299"/>
      <c r="E220" s="299"/>
      <c r="F220" s="299"/>
      <c r="G220" s="299"/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299"/>
      <c r="AE220" s="299"/>
      <c r="AF220" s="299"/>
      <c r="AG220" s="299"/>
    </row>
    <row r="221" spans="1:33" ht="25.2" customHeight="1">
      <c r="A221" s="305"/>
      <c r="B221" s="303"/>
      <c r="C221" s="303"/>
      <c r="D221" s="299"/>
      <c r="E221" s="299"/>
      <c r="F221" s="299"/>
      <c r="G221" s="299"/>
      <c r="H221" s="299"/>
      <c r="I221" s="299"/>
      <c r="J221" s="299"/>
      <c r="K221" s="299"/>
      <c r="L221" s="299"/>
      <c r="M221" s="29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  <c r="AA221" s="299"/>
      <c r="AB221" s="299"/>
      <c r="AC221" s="299"/>
      <c r="AD221" s="299"/>
      <c r="AE221" s="299"/>
      <c r="AF221" s="299"/>
      <c r="AG221" s="299"/>
    </row>
    <row r="222" spans="1:33" ht="25.2" customHeight="1">
      <c r="A222" s="305"/>
      <c r="B222" s="303"/>
      <c r="C222" s="303"/>
      <c r="D222" s="299"/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  <c r="AB222" s="299"/>
      <c r="AC222" s="299"/>
      <c r="AD222" s="299"/>
      <c r="AE222" s="299"/>
      <c r="AF222" s="299"/>
      <c r="AG222" s="299"/>
    </row>
    <row r="223" spans="1:33" ht="25.2" customHeight="1">
      <c r="A223" s="305"/>
      <c r="B223" s="303"/>
      <c r="C223" s="303"/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  <c r="AB223" s="299"/>
      <c r="AC223" s="299"/>
      <c r="AD223" s="299"/>
      <c r="AE223" s="299"/>
      <c r="AF223" s="299"/>
      <c r="AG223" s="299"/>
    </row>
    <row r="224" spans="1:33" ht="25.2" customHeight="1">
      <c r="A224" s="305"/>
      <c r="B224" s="303"/>
      <c r="C224" s="303"/>
      <c r="D224" s="299"/>
      <c r="E224" s="299"/>
      <c r="F224" s="299"/>
      <c r="G224" s="299"/>
      <c r="H224" s="299"/>
      <c r="I224" s="299"/>
      <c r="J224" s="299"/>
      <c r="K224" s="299"/>
      <c r="L224" s="299"/>
      <c r="M224" s="29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299"/>
      <c r="AA224" s="299"/>
      <c r="AB224" s="299"/>
      <c r="AC224" s="299"/>
      <c r="AD224" s="299"/>
      <c r="AE224" s="299"/>
      <c r="AF224" s="299"/>
      <c r="AG224" s="299"/>
    </row>
    <row r="225" spans="1:33" ht="25.2" customHeight="1">
      <c r="A225" s="305"/>
      <c r="B225" s="303"/>
      <c r="C225" s="303"/>
      <c r="D225" s="299"/>
      <c r="E225" s="299"/>
      <c r="F225" s="299"/>
      <c r="G225" s="299"/>
      <c r="H225" s="299"/>
      <c r="I225" s="299"/>
      <c r="J225" s="299"/>
      <c r="K225" s="299"/>
      <c r="L225" s="299"/>
      <c r="M225" s="29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299"/>
      <c r="AA225" s="299"/>
      <c r="AB225" s="299"/>
      <c r="AC225" s="299"/>
      <c r="AD225" s="299"/>
      <c r="AE225" s="299"/>
      <c r="AF225" s="299"/>
      <c r="AG225" s="299"/>
    </row>
    <row r="226" spans="1:33" ht="25.2" customHeight="1">
      <c r="A226" s="305"/>
      <c r="B226" s="303"/>
      <c r="C226" s="303"/>
      <c r="D226" s="299"/>
      <c r="E226" s="299"/>
      <c r="F226" s="299"/>
      <c r="G226" s="299"/>
      <c r="H226" s="299"/>
      <c r="I226" s="299"/>
      <c r="J226" s="299"/>
      <c r="K226" s="299"/>
      <c r="L226" s="299"/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  <c r="AA226" s="299"/>
      <c r="AB226" s="299"/>
      <c r="AC226" s="299"/>
      <c r="AD226" s="299"/>
      <c r="AE226" s="299"/>
      <c r="AF226" s="299"/>
      <c r="AG226" s="299"/>
    </row>
    <row r="227" spans="1:33" ht="25.2" customHeight="1">
      <c r="A227" s="305"/>
      <c r="B227" s="303"/>
      <c r="C227" s="303"/>
      <c r="D227" s="299"/>
      <c r="E227" s="299"/>
      <c r="F227" s="299"/>
      <c r="G227" s="299"/>
      <c r="H227" s="299"/>
      <c r="I227" s="299"/>
      <c r="J227" s="299"/>
      <c r="K227" s="299"/>
      <c r="L227" s="299"/>
      <c r="M227" s="29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  <c r="AA227" s="299"/>
      <c r="AB227" s="299"/>
      <c r="AC227" s="299"/>
      <c r="AD227" s="299"/>
      <c r="AE227" s="299"/>
      <c r="AF227" s="299"/>
      <c r="AG227" s="299"/>
    </row>
    <row r="228" spans="1:33" ht="25.2" customHeight="1">
      <c r="A228" s="305"/>
      <c r="B228" s="303"/>
      <c r="C228" s="303"/>
      <c r="D228" s="299"/>
      <c r="E228" s="299"/>
      <c r="F228" s="299"/>
      <c r="G228" s="299"/>
      <c r="H228" s="299"/>
      <c r="I228" s="299"/>
      <c r="J228" s="299"/>
      <c r="K228" s="299"/>
      <c r="L228" s="299"/>
      <c r="M228" s="29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  <c r="AA228" s="299"/>
      <c r="AB228" s="299"/>
      <c r="AC228" s="299"/>
      <c r="AD228" s="299"/>
      <c r="AE228" s="299"/>
      <c r="AF228" s="299"/>
      <c r="AG228" s="299"/>
    </row>
    <row r="229" spans="1:33" ht="25.2" customHeight="1">
      <c r="A229" s="305"/>
      <c r="B229" s="303"/>
      <c r="C229" s="303"/>
      <c r="D229" s="299"/>
      <c r="E229" s="299"/>
      <c r="F229" s="299"/>
      <c r="G229" s="299"/>
      <c r="H229" s="299"/>
      <c r="I229" s="299"/>
      <c r="J229" s="299"/>
      <c r="K229" s="299"/>
      <c r="L229" s="299"/>
      <c r="M229" s="29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299"/>
      <c r="AA229" s="299"/>
      <c r="AB229" s="299"/>
      <c r="AC229" s="299"/>
      <c r="AD229" s="299"/>
      <c r="AE229" s="299"/>
      <c r="AF229" s="299"/>
      <c r="AG229" s="299"/>
    </row>
    <row r="230" spans="1:33" ht="25.2" customHeight="1">
      <c r="A230" s="305"/>
      <c r="B230" s="303"/>
      <c r="C230" s="303"/>
      <c r="D230" s="299"/>
      <c r="E230" s="299"/>
      <c r="F230" s="299"/>
      <c r="G230" s="299"/>
      <c r="H230" s="299"/>
      <c r="I230" s="299"/>
      <c r="J230" s="299"/>
      <c r="K230" s="299"/>
      <c r="L230" s="299"/>
      <c r="M230" s="29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299"/>
      <c r="AA230" s="299"/>
      <c r="AB230" s="299"/>
      <c r="AC230" s="299"/>
      <c r="AD230" s="299"/>
      <c r="AE230" s="299"/>
      <c r="AF230" s="299"/>
      <c r="AG230" s="299"/>
    </row>
    <row r="231" spans="1:33" ht="25.2" customHeight="1">
      <c r="A231" s="305"/>
      <c r="B231" s="303"/>
      <c r="C231" s="303"/>
      <c r="D231" s="299"/>
      <c r="E231" s="299"/>
      <c r="F231" s="299"/>
      <c r="G231" s="299"/>
      <c r="H231" s="299"/>
      <c r="I231" s="299"/>
      <c r="J231" s="299"/>
      <c r="K231" s="299"/>
      <c r="L231" s="299"/>
      <c r="M231" s="29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  <c r="AA231" s="299"/>
      <c r="AB231" s="299"/>
      <c r="AC231" s="299"/>
      <c r="AD231" s="299"/>
      <c r="AE231" s="299"/>
      <c r="AF231" s="299"/>
      <c r="AG231" s="299"/>
    </row>
    <row r="232" spans="1:33" ht="25.2" customHeight="1">
      <c r="A232" s="305"/>
      <c r="B232" s="303"/>
      <c r="C232" s="303"/>
      <c r="D232" s="299"/>
      <c r="E232" s="299"/>
      <c r="F232" s="299"/>
      <c r="G232" s="299"/>
      <c r="H232" s="299"/>
      <c r="I232" s="299"/>
      <c r="J232" s="299"/>
      <c r="K232" s="299"/>
      <c r="L232" s="299"/>
      <c r="M232" s="29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  <c r="AA232" s="299"/>
      <c r="AB232" s="299"/>
      <c r="AC232" s="299"/>
      <c r="AD232" s="299"/>
      <c r="AE232" s="299"/>
      <c r="AF232" s="299"/>
      <c r="AG232" s="299"/>
    </row>
    <row r="233" spans="1:33" ht="25.2" customHeight="1">
      <c r="A233" s="305"/>
      <c r="B233" s="303"/>
      <c r="C233" s="303"/>
      <c r="D233" s="299"/>
      <c r="E233" s="299"/>
      <c r="F233" s="299"/>
      <c r="G233" s="299"/>
      <c r="H233" s="299"/>
      <c r="I233" s="299"/>
      <c r="J233" s="299"/>
      <c r="K233" s="299"/>
      <c r="L233" s="299"/>
      <c r="M233" s="299"/>
      <c r="N233" s="299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299"/>
      <c r="AA233" s="299"/>
      <c r="AB233" s="299"/>
      <c r="AC233" s="299"/>
      <c r="AD233" s="299"/>
      <c r="AE233" s="299"/>
      <c r="AF233" s="299"/>
      <c r="AG233" s="299"/>
    </row>
    <row r="234" spans="1:33" ht="25.2" customHeight="1">
      <c r="A234" s="305"/>
      <c r="B234" s="303"/>
      <c r="C234" s="303"/>
      <c r="D234" s="299"/>
      <c r="E234" s="299"/>
      <c r="F234" s="299"/>
      <c r="G234" s="299"/>
      <c r="H234" s="299"/>
      <c r="I234" s="299"/>
      <c r="J234" s="299"/>
      <c r="K234" s="299"/>
      <c r="L234" s="299"/>
      <c r="M234" s="29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  <c r="AA234" s="299"/>
      <c r="AB234" s="299"/>
      <c r="AC234" s="299"/>
      <c r="AD234" s="299"/>
      <c r="AE234" s="299"/>
      <c r="AF234" s="299"/>
      <c r="AG234" s="299"/>
    </row>
    <row r="235" spans="1:33" ht="25.2" customHeight="1">
      <c r="A235" s="305"/>
      <c r="B235" s="303"/>
      <c r="C235" s="303"/>
      <c r="D235" s="299"/>
      <c r="E235" s="299"/>
      <c r="F235" s="299"/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  <c r="AA235" s="299"/>
      <c r="AB235" s="299"/>
      <c r="AC235" s="299"/>
      <c r="AD235" s="299"/>
      <c r="AE235" s="299"/>
      <c r="AF235" s="299"/>
      <c r="AG235" s="299"/>
    </row>
    <row r="236" spans="1:33" ht="25.2" customHeight="1">
      <c r="A236" s="305"/>
      <c r="B236" s="303"/>
      <c r="C236" s="303"/>
      <c r="D236" s="299"/>
      <c r="E236" s="299"/>
      <c r="F236" s="299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299"/>
      <c r="AA236" s="299"/>
      <c r="AB236" s="299"/>
      <c r="AC236" s="299"/>
      <c r="AD236" s="299"/>
      <c r="AE236" s="299"/>
      <c r="AF236" s="299"/>
      <c r="AG236" s="299"/>
    </row>
    <row r="237" spans="1:33" ht="25.2" customHeight="1">
      <c r="A237" s="305"/>
      <c r="B237" s="303"/>
      <c r="C237" s="303"/>
      <c r="D237" s="299"/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299"/>
      <c r="AA237" s="299"/>
      <c r="AB237" s="299"/>
      <c r="AC237" s="299"/>
      <c r="AD237" s="299"/>
      <c r="AE237" s="299"/>
      <c r="AF237" s="299"/>
      <c r="AG237" s="299"/>
    </row>
    <row r="238" spans="1:33" ht="25.2" customHeight="1">
      <c r="A238" s="305"/>
      <c r="B238" s="303"/>
      <c r="C238" s="303"/>
      <c r="D238" s="299"/>
      <c r="E238" s="299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299"/>
      <c r="AA238" s="299"/>
      <c r="AB238" s="299"/>
      <c r="AC238" s="299"/>
      <c r="AD238" s="299"/>
      <c r="AE238" s="299"/>
      <c r="AF238" s="299"/>
      <c r="AG238" s="299"/>
    </row>
    <row r="239" spans="1:33" ht="25.2" customHeight="1">
      <c r="A239" s="305"/>
      <c r="B239" s="303"/>
      <c r="C239" s="303"/>
      <c r="D239" s="299"/>
      <c r="E239" s="299"/>
      <c r="F239" s="299"/>
      <c r="G239" s="299"/>
      <c r="H239" s="299"/>
      <c r="I239" s="299"/>
      <c r="J239" s="299"/>
      <c r="K239" s="299"/>
      <c r="L239" s="299"/>
      <c r="M239" s="29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  <c r="AA239" s="299"/>
      <c r="AB239" s="299"/>
      <c r="AC239" s="299"/>
      <c r="AD239" s="299"/>
      <c r="AE239" s="299"/>
      <c r="AF239" s="299"/>
      <c r="AG239" s="299"/>
    </row>
    <row r="240" spans="1:33" ht="25.2" customHeight="1">
      <c r="A240" s="305"/>
      <c r="B240" s="303"/>
      <c r="C240" s="303"/>
      <c r="D240" s="299"/>
      <c r="E240" s="299"/>
      <c r="F240" s="299"/>
      <c r="G240" s="299"/>
      <c r="H240" s="299"/>
      <c r="I240" s="299"/>
      <c r="J240" s="299"/>
      <c r="K240" s="299"/>
      <c r="L240" s="299"/>
      <c r="M240" s="29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299"/>
      <c r="AA240" s="299"/>
      <c r="AB240" s="299"/>
      <c r="AC240" s="299"/>
      <c r="AD240" s="299"/>
      <c r="AE240" s="299"/>
      <c r="AF240" s="299"/>
      <c r="AG240" s="299"/>
    </row>
    <row r="241" spans="1:33" ht="25.2" customHeight="1">
      <c r="A241" s="305"/>
      <c r="B241" s="303"/>
      <c r="C241" s="303"/>
      <c r="D241" s="299"/>
      <c r="E241" s="299"/>
      <c r="F241" s="299"/>
      <c r="G241" s="299"/>
      <c r="H241" s="299"/>
      <c r="I241" s="299"/>
      <c r="J241" s="299"/>
      <c r="K241" s="299"/>
      <c r="L241" s="299"/>
      <c r="M241" s="29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  <c r="AA241" s="299"/>
      <c r="AB241" s="299"/>
      <c r="AC241" s="299"/>
      <c r="AD241" s="299"/>
      <c r="AE241" s="299"/>
      <c r="AF241" s="299"/>
      <c r="AG241" s="299"/>
    </row>
    <row r="242" spans="1:33" ht="25.2" customHeight="1">
      <c r="A242" s="305"/>
      <c r="B242" s="303"/>
      <c r="C242" s="303"/>
      <c r="D242" s="299"/>
      <c r="E242" s="299"/>
      <c r="F242" s="299"/>
      <c r="G242" s="299"/>
      <c r="H242" s="299"/>
      <c r="I242" s="299"/>
      <c r="J242" s="299"/>
      <c r="K242" s="299"/>
      <c r="L242" s="299"/>
      <c r="M242" s="29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299"/>
      <c r="AA242" s="299"/>
      <c r="AB242" s="299"/>
      <c r="AC242" s="299"/>
      <c r="AD242" s="299"/>
      <c r="AE242" s="299"/>
      <c r="AF242" s="299"/>
      <c r="AG242" s="299"/>
    </row>
    <row r="243" spans="1:33" ht="25.2" customHeight="1">
      <c r="A243" s="305"/>
      <c r="B243" s="303"/>
      <c r="C243" s="303"/>
      <c r="D243" s="299"/>
      <c r="E243" s="299"/>
      <c r="F243" s="299"/>
      <c r="G243" s="299"/>
      <c r="H243" s="299"/>
      <c r="I243" s="299"/>
      <c r="J243" s="299"/>
      <c r="K243" s="299"/>
      <c r="L243" s="299"/>
      <c r="M243" s="29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299"/>
      <c r="AA243" s="299"/>
      <c r="AB243" s="299"/>
      <c r="AC243" s="299"/>
      <c r="AD243" s="299"/>
      <c r="AE243" s="299"/>
      <c r="AF243" s="299"/>
      <c r="AG243" s="299"/>
    </row>
    <row r="244" spans="1:33" ht="25.2" customHeight="1">
      <c r="A244" s="305"/>
      <c r="B244" s="303"/>
      <c r="C244" s="303"/>
      <c r="D244" s="299"/>
      <c r="E244" s="299"/>
      <c r="F244" s="299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  <c r="AB244" s="299"/>
      <c r="AC244" s="299"/>
      <c r="AD244" s="299"/>
      <c r="AE244" s="299"/>
      <c r="AF244" s="299"/>
      <c r="AG244" s="299"/>
    </row>
    <row r="245" spans="1:33" ht="25.2" customHeight="1">
      <c r="A245" s="305"/>
      <c r="B245" s="303"/>
      <c r="C245" s="303"/>
      <c r="D245" s="299"/>
      <c r="E245" s="299"/>
      <c r="F245" s="299"/>
      <c r="G245" s="299"/>
      <c r="H245" s="299"/>
      <c r="I245" s="299"/>
      <c r="J245" s="299"/>
      <c r="K245" s="299"/>
      <c r="L245" s="299"/>
      <c r="M245" s="29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299"/>
      <c r="AA245" s="299"/>
      <c r="AB245" s="299"/>
      <c r="AC245" s="299"/>
      <c r="AD245" s="299"/>
      <c r="AE245" s="299"/>
      <c r="AF245" s="299"/>
      <c r="AG245" s="299"/>
    </row>
    <row r="246" spans="1:33" ht="25.2" customHeight="1">
      <c r="A246" s="305"/>
      <c r="B246" s="303"/>
      <c r="C246" s="303"/>
      <c r="D246" s="299"/>
      <c r="E246" s="299"/>
      <c r="F246" s="299"/>
      <c r="G246" s="299"/>
      <c r="H246" s="299"/>
      <c r="I246" s="299"/>
      <c r="J246" s="299"/>
      <c r="K246" s="299"/>
      <c r="L246" s="299"/>
      <c r="M246" s="29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299"/>
      <c r="AA246" s="299"/>
      <c r="AB246" s="299"/>
      <c r="AC246" s="299"/>
      <c r="AD246" s="299"/>
      <c r="AE246" s="299"/>
      <c r="AF246" s="299"/>
      <c r="AG246" s="299"/>
    </row>
    <row r="247" spans="1:33" ht="25.2" customHeight="1">
      <c r="A247" s="305"/>
      <c r="B247" s="303"/>
      <c r="C247" s="303"/>
      <c r="D247" s="299"/>
      <c r="E247" s="299"/>
      <c r="F247" s="299"/>
      <c r="G247" s="299"/>
      <c r="H247" s="299"/>
      <c r="I247" s="299"/>
      <c r="J247" s="299"/>
      <c r="K247" s="299"/>
      <c r="L247" s="299"/>
      <c r="M247" s="29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299"/>
      <c r="AA247" s="299"/>
      <c r="AB247" s="299"/>
      <c r="AC247" s="299"/>
      <c r="AD247" s="299"/>
      <c r="AE247" s="299"/>
      <c r="AF247" s="299"/>
      <c r="AG247" s="299"/>
    </row>
    <row r="248" spans="1:33" ht="25.2" customHeight="1">
      <c r="A248" s="305"/>
      <c r="B248" s="303"/>
      <c r="C248" s="303"/>
      <c r="D248" s="299"/>
      <c r="E248" s="299"/>
      <c r="F248" s="299"/>
      <c r="G248" s="299"/>
      <c r="H248" s="299"/>
      <c r="I248" s="299"/>
      <c r="J248" s="299"/>
      <c r="K248" s="299"/>
      <c r="L248" s="299"/>
      <c r="M248" s="29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299"/>
      <c r="AA248" s="299"/>
      <c r="AB248" s="299"/>
      <c r="AC248" s="299"/>
      <c r="AD248" s="299"/>
      <c r="AE248" s="299"/>
      <c r="AF248" s="299"/>
      <c r="AG248" s="299"/>
    </row>
    <row r="249" spans="1:33" ht="25.2" customHeight="1">
      <c r="A249" s="305"/>
      <c r="B249" s="303"/>
      <c r="C249" s="303"/>
      <c r="D249" s="299"/>
      <c r="E249" s="299"/>
      <c r="F249" s="299"/>
      <c r="G249" s="299"/>
      <c r="H249" s="299"/>
      <c r="I249" s="299"/>
      <c r="J249" s="299"/>
      <c r="K249" s="299"/>
      <c r="L249" s="299"/>
      <c r="M249" s="29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299"/>
      <c r="AA249" s="299"/>
      <c r="AB249" s="299"/>
      <c r="AC249" s="299"/>
      <c r="AD249" s="299"/>
      <c r="AE249" s="299"/>
      <c r="AF249" s="299"/>
      <c r="AG249" s="299"/>
    </row>
    <row r="250" spans="1:33" ht="25.2" customHeight="1">
      <c r="A250" s="305"/>
      <c r="B250" s="303"/>
      <c r="C250" s="303"/>
      <c r="D250" s="299"/>
      <c r="E250" s="299"/>
      <c r="F250" s="299"/>
      <c r="G250" s="299"/>
      <c r="H250" s="299"/>
      <c r="I250" s="299"/>
      <c r="J250" s="299"/>
      <c r="K250" s="299"/>
      <c r="L250" s="299"/>
      <c r="M250" s="29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  <c r="AA250" s="299"/>
      <c r="AB250" s="299"/>
      <c r="AC250" s="299"/>
      <c r="AD250" s="299"/>
      <c r="AE250" s="299"/>
      <c r="AF250" s="299"/>
      <c r="AG250" s="299"/>
    </row>
    <row r="251" spans="1:33" ht="25.2" customHeight="1">
      <c r="A251" s="305"/>
      <c r="B251" s="303"/>
      <c r="C251" s="303"/>
      <c r="D251" s="299"/>
      <c r="E251" s="299"/>
      <c r="F251" s="299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  <c r="AA251" s="299"/>
      <c r="AB251" s="299"/>
      <c r="AC251" s="299"/>
      <c r="AD251" s="299"/>
      <c r="AE251" s="299"/>
      <c r="AF251" s="299"/>
      <c r="AG251" s="299"/>
    </row>
    <row r="252" spans="1:33" ht="25.2" customHeight="1">
      <c r="A252" s="305"/>
      <c r="B252" s="303"/>
      <c r="C252" s="303"/>
      <c r="D252" s="299"/>
      <c r="E252" s="299"/>
      <c r="F252" s="299"/>
      <c r="G252" s="299"/>
      <c r="H252" s="299"/>
      <c r="I252" s="299"/>
      <c r="J252" s="299"/>
      <c r="K252" s="299"/>
      <c r="L252" s="299"/>
      <c r="M252" s="29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299"/>
      <c r="AA252" s="299"/>
      <c r="AB252" s="299"/>
      <c r="AC252" s="299"/>
      <c r="AD252" s="299"/>
      <c r="AE252" s="299"/>
      <c r="AF252" s="299"/>
      <c r="AG252" s="299"/>
    </row>
    <row r="253" spans="1:33" ht="25.2" customHeight="1">
      <c r="A253" s="305"/>
      <c r="B253" s="303"/>
      <c r="C253" s="303"/>
      <c r="D253" s="299"/>
      <c r="E253" s="299"/>
      <c r="F253" s="299"/>
      <c r="G253" s="299"/>
      <c r="H253" s="299"/>
      <c r="I253" s="299"/>
      <c r="J253" s="299"/>
      <c r="K253" s="299"/>
      <c r="L253" s="299"/>
      <c r="M253" s="29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  <c r="AA253" s="299"/>
      <c r="AB253" s="299"/>
      <c r="AC253" s="299"/>
      <c r="AD253" s="299"/>
      <c r="AE253" s="299"/>
      <c r="AF253" s="299"/>
      <c r="AG253" s="299"/>
    </row>
    <row r="254" spans="1:33" ht="25.2" customHeight="1">
      <c r="A254" s="305"/>
      <c r="B254" s="303"/>
      <c r="C254" s="303"/>
      <c r="D254" s="299"/>
      <c r="E254" s="299"/>
      <c r="F254" s="299"/>
      <c r="G254" s="299"/>
      <c r="H254" s="299"/>
      <c r="I254" s="299"/>
      <c r="J254" s="299"/>
      <c r="K254" s="299"/>
      <c r="L254" s="299"/>
      <c r="M254" s="29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  <c r="AA254" s="299"/>
      <c r="AB254" s="299"/>
      <c r="AC254" s="299"/>
      <c r="AD254" s="299"/>
      <c r="AE254" s="299"/>
      <c r="AF254" s="299"/>
      <c r="AG254" s="299"/>
    </row>
    <row r="255" spans="1:33" ht="25.2" customHeight="1">
      <c r="A255" s="305"/>
      <c r="B255" s="303"/>
      <c r="C255" s="303"/>
      <c r="D255" s="299"/>
      <c r="E255" s="299"/>
      <c r="F255" s="299"/>
      <c r="G255" s="299"/>
      <c r="H255" s="299"/>
      <c r="I255" s="299"/>
      <c r="J255" s="299"/>
      <c r="K255" s="299"/>
      <c r="L255" s="299"/>
      <c r="M255" s="29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299"/>
      <c r="AA255" s="299"/>
      <c r="AB255" s="299"/>
      <c r="AC255" s="299"/>
      <c r="AD255" s="299"/>
      <c r="AE255" s="299"/>
      <c r="AF255" s="299"/>
      <c r="AG255" s="299"/>
    </row>
    <row r="256" spans="1:33" ht="25.2" customHeight="1">
      <c r="A256" s="305"/>
      <c r="B256" s="303"/>
      <c r="C256" s="303"/>
      <c r="D256" s="299"/>
      <c r="E256" s="299"/>
      <c r="F256" s="299"/>
      <c r="G256" s="299"/>
      <c r="H256" s="299"/>
      <c r="I256" s="299"/>
      <c r="J256" s="299"/>
      <c r="K256" s="299"/>
      <c r="L256" s="299"/>
      <c r="M256" s="299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299"/>
      <c r="AA256" s="299"/>
      <c r="AB256" s="299"/>
      <c r="AC256" s="299"/>
      <c r="AD256" s="299"/>
      <c r="AE256" s="299"/>
      <c r="AF256" s="299"/>
      <c r="AG256" s="299"/>
    </row>
    <row r="257" spans="1:33" ht="25.2" customHeight="1">
      <c r="A257" s="305"/>
      <c r="B257" s="303"/>
      <c r="C257" s="303"/>
      <c r="D257" s="299"/>
      <c r="E257" s="299"/>
      <c r="F257" s="299"/>
      <c r="G257" s="299"/>
      <c r="H257" s="299"/>
      <c r="I257" s="299"/>
      <c r="J257" s="299"/>
      <c r="K257" s="299"/>
      <c r="L257" s="299"/>
      <c r="M257" s="29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299"/>
      <c r="AA257" s="299"/>
      <c r="AB257" s="299"/>
      <c r="AC257" s="299"/>
      <c r="AD257" s="299"/>
      <c r="AE257" s="299"/>
      <c r="AF257" s="299"/>
      <c r="AG257" s="299"/>
    </row>
    <row r="258" spans="1:33" ht="25.2" customHeight="1">
      <c r="A258" s="305"/>
      <c r="B258" s="303"/>
      <c r="C258" s="303"/>
      <c r="D258" s="299"/>
      <c r="E258" s="299"/>
      <c r="F258" s="299"/>
      <c r="G258" s="299"/>
      <c r="H258" s="299"/>
      <c r="I258" s="299"/>
      <c r="J258" s="299"/>
      <c r="K258" s="299"/>
      <c r="L258" s="299"/>
      <c r="M258" s="29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299"/>
      <c r="AA258" s="299"/>
      <c r="AB258" s="299"/>
      <c r="AC258" s="299"/>
      <c r="AD258" s="299"/>
      <c r="AE258" s="299"/>
      <c r="AF258" s="299"/>
      <c r="AG258" s="299"/>
    </row>
    <row r="259" spans="1:33" ht="25.2" customHeight="1">
      <c r="A259" s="305"/>
      <c r="B259" s="303"/>
      <c r="C259" s="303"/>
      <c r="D259" s="299"/>
      <c r="E259" s="299"/>
      <c r="F259" s="299"/>
      <c r="G259" s="299"/>
      <c r="H259" s="299"/>
      <c r="I259" s="299"/>
      <c r="J259" s="299"/>
      <c r="K259" s="299"/>
      <c r="L259" s="299"/>
      <c r="M259" s="29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299"/>
      <c r="AA259" s="299"/>
      <c r="AB259" s="299"/>
      <c r="AC259" s="299"/>
      <c r="AD259" s="299"/>
      <c r="AE259" s="299"/>
      <c r="AF259" s="299"/>
      <c r="AG259" s="299"/>
    </row>
    <row r="260" spans="1:33" ht="25.2" customHeight="1">
      <c r="A260" s="305"/>
      <c r="B260" s="303"/>
      <c r="C260" s="303"/>
      <c r="D260" s="299"/>
      <c r="E260" s="299"/>
      <c r="F260" s="299"/>
      <c r="G260" s="299"/>
      <c r="H260" s="299"/>
      <c r="I260" s="299"/>
      <c r="J260" s="299"/>
      <c r="K260" s="299"/>
      <c r="L260" s="299"/>
      <c r="M260" s="29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299"/>
      <c r="AA260" s="299"/>
      <c r="AB260" s="299"/>
      <c r="AC260" s="299"/>
      <c r="AD260" s="299"/>
      <c r="AE260" s="299"/>
      <c r="AF260" s="299"/>
      <c r="AG260" s="299"/>
    </row>
    <row r="261" spans="1:33" ht="25.2" customHeight="1">
      <c r="A261" s="305"/>
      <c r="B261" s="303"/>
      <c r="C261" s="303"/>
      <c r="D261" s="299"/>
      <c r="E261" s="299"/>
      <c r="F261" s="299"/>
      <c r="G261" s="299"/>
      <c r="H261" s="299"/>
      <c r="I261" s="299"/>
      <c r="J261" s="299"/>
      <c r="K261" s="299"/>
      <c r="L261" s="299"/>
      <c r="M261" s="29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299"/>
      <c r="AA261" s="299"/>
      <c r="AB261" s="299"/>
      <c r="AC261" s="299"/>
      <c r="AD261" s="299"/>
      <c r="AE261" s="299"/>
      <c r="AF261" s="299"/>
      <c r="AG261" s="299"/>
    </row>
    <row r="262" spans="1:33" ht="25.2" customHeight="1">
      <c r="A262" s="305"/>
      <c r="B262" s="303"/>
      <c r="C262" s="303"/>
      <c r="D262" s="299"/>
      <c r="E262" s="299"/>
      <c r="F262" s="299"/>
      <c r="G262" s="299"/>
      <c r="H262" s="299"/>
      <c r="I262" s="299"/>
      <c r="J262" s="299"/>
      <c r="K262" s="299"/>
      <c r="L262" s="299"/>
      <c r="M262" s="299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299"/>
      <c r="AA262" s="299"/>
      <c r="AB262" s="299"/>
      <c r="AC262" s="299"/>
      <c r="AD262" s="299"/>
      <c r="AE262" s="299"/>
      <c r="AF262" s="299"/>
      <c r="AG262" s="299"/>
    </row>
    <row r="263" spans="1:33" ht="25.2" customHeight="1">
      <c r="A263" s="305"/>
      <c r="B263" s="303"/>
      <c r="C263" s="303"/>
      <c r="D263" s="299"/>
      <c r="E263" s="299"/>
      <c r="F263" s="299"/>
      <c r="G263" s="299"/>
      <c r="H263" s="299"/>
      <c r="I263" s="299"/>
      <c r="J263" s="299"/>
      <c r="K263" s="299"/>
      <c r="L263" s="299"/>
      <c r="M263" s="29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299"/>
      <c r="AA263" s="299"/>
      <c r="AB263" s="299"/>
      <c r="AC263" s="299"/>
      <c r="AD263" s="299"/>
      <c r="AE263" s="299"/>
      <c r="AF263" s="299"/>
      <c r="AG263" s="299"/>
    </row>
    <row r="264" spans="1:33" ht="25.2" customHeight="1">
      <c r="A264" s="305"/>
      <c r="B264" s="303"/>
      <c r="C264" s="303"/>
      <c r="D264" s="299"/>
      <c r="E264" s="299"/>
      <c r="F264" s="299"/>
      <c r="G264" s="299"/>
      <c r="H264" s="299"/>
      <c r="I264" s="299"/>
      <c r="J264" s="299"/>
      <c r="K264" s="299"/>
      <c r="L264" s="299"/>
      <c r="M264" s="29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299"/>
      <c r="AA264" s="299"/>
      <c r="AB264" s="299"/>
      <c r="AC264" s="299"/>
      <c r="AD264" s="299"/>
      <c r="AE264" s="299"/>
      <c r="AF264" s="299"/>
      <c r="AG264" s="299"/>
    </row>
    <row r="265" spans="1:33" ht="25.2" customHeight="1">
      <c r="A265" s="305"/>
      <c r="B265" s="303"/>
      <c r="C265" s="303"/>
      <c r="D265" s="299"/>
      <c r="E265" s="299"/>
      <c r="F265" s="299"/>
      <c r="G265" s="299"/>
      <c r="H265" s="299"/>
      <c r="I265" s="299"/>
      <c r="J265" s="299"/>
      <c r="K265" s="299"/>
      <c r="L265" s="299"/>
      <c r="M265" s="29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299"/>
      <c r="AA265" s="299"/>
      <c r="AB265" s="299"/>
      <c r="AC265" s="299"/>
      <c r="AD265" s="299"/>
      <c r="AE265" s="299"/>
      <c r="AF265" s="299"/>
      <c r="AG265" s="299"/>
    </row>
    <row r="266" spans="1:33" ht="25.2" customHeight="1">
      <c r="A266" s="305"/>
      <c r="B266" s="303"/>
      <c r="C266" s="303"/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  <c r="AB266" s="299"/>
      <c r="AC266" s="299"/>
      <c r="AD266" s="299"/>
      <c r="AE266" s="299"/>
      <c r="AF266" s="299"/>
      <c r="AG266" s="299"/>
    </row>
    <row r="267" spans="1:33" ht="25.2" customHeight="1">
      <c r="A267" s="305"/>
      <c r="B267" s="303"/>
      <c r="C267" s="303"/>
      <c r="D267" s="299"/>
      <c r="E267" s="299"/>
      <c r="F267" s="299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  <c r="AB267" s="299"/>
      <c r="AC267" s="299"/>
      <c r="AD267" s="299"/>
      <c r="AE267" s="299"/>
      <c r="AF267" s="299"/>
      <c r="AG267" s="299"/>
    </row>
    <row r="268" spans="1:33" ht="25.2" customHeight="1">
      <c r="A268" s="305"/>
      <c r="B268" s="303"/>
      <c r="C268" s="303"/>
      <c r="D268" s="299"/>
      <c r="E268" s="299"/>
      <c r="F268" s="299"/>
      <c r="G268" s="299"/>
      <c r="H268" s="299"/>
      <c r="I268" s="299"/>
      <c r="J268" s="299"/>
      <c r="K268" s="299"/>
      <c r="L268" s="299"/>
      <c r="M268" s="29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299"/>
      <c r="AA268" s="299"/>
      <c r="AB268" s="299"/>
      <c r="AC268" s="299"/>
      <c r="AD268" s="299"/>
      <c r="AE268" s="299"/>
      <c r="AF268" s="299"/>
      <c r="AG268" s="299"/>
    </row>
    <row r="269" spans="1:33" ht="25.2" customHeight="1">
      <c r="A269" s="305"/>
      <c r="B269" s="303"/>
      <c r="C269" s="303"/>
      <c r="D269" s="299"/>
      <c r="E269" s="299"/>
      <c r="F269" s="299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299"/>
      <c r="AA269" s="299"/>
      <c r="AB269" s="299"/>
      <c r="AC269" s="299"/>
      <c r="AD269" s="299"/>
      <c r="AE269" s="299"/>
      <c r="AF269" s="299"/>
      <c r="AG269" s="299"/>
    </row>
    <row r="270" spans="1:33" ht="25.2" customHeight="1">
      <c r="A270" s="305"/>
      <c r="B270" s="303"/>
      <c r="C270" s="303"/>
      <c r="D270" s="299"/>
      <c r="E270" s="299"/>
      <c r="F270" s="299"/>
      <c r="G270" s="299"/>
      <c r="H270" s="299"/>
      <c r="I270" s="299"/>
      <c r="J270" s="299"/>
      <c r="K270" s="299"/>
      <c r="L270" s="299"/>
      <c r="M270" s="299"/>
      <c r="N270" s="299"/>
      <c r="O270" s="299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299"/>
      <c r="AA270" s="299"/>
      <c r="AB270" s="299"/>
      <c r="AC270" s="299"/>
      <c r="AD270" s="299"/>
      <c r="AE270" s="299"/>
      <c r="AF270" s="299"/>
      <c r="AG270" s="299"/>
    </row>
    <row r="271" spans="1:33" ht="25.2" customHeight="1">
      <c r="A271" s="305"/>
      <c r="B271" s="303"/>
      <c r="C271" s="303"/>
      <c r="D271" s="299"/>
      <c r="E271" s="299"/>
      <c r="F271" s="299"/>
      <c r="G271" s="299"/>
      <c r="H271" s="299"/>
      <c r="I271" s="299"/>
      <c r="J271" s="299"/>
      <c r="K271" s="299"/>
      <c r="L271" s="299"/>
      <c r="M271" s="29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299"/>
      <c r="AA271" s="299"/>
      <c r="AB271" s="299"/>
      <c r="AC271" s="299"/>
      <c r="AD271" s="299"/>
      <c r="AE271" s="299"/>
      <c r="AF271" s="299"/>
      <c r="AG271" s="299"/>
    </row>
    <row r="272" spans="1:33" ht="25.2" customHeight="1">
      <c r="A272" s="305"/>
      <c r="B272" s="303"/>
      <c r="C272" s="303"/>
      <c r="D272" s="299"/>
      <c r="E272" s="299"/>
      <c r="F272" s="299"/>
      <c r="G272" s="299"/>
      <c r="H272" s="299"/>
      <c r="I272" s="299"/>
      <c r="J272" s="299"/>
      <c r="K272" s="299"/>
      <c r="L272" s="299"/>
      <c r="M272" s="29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299"/>
      <c r="AA272" s="299"/>
      <c r="AB272" s="299"/>
      <c r="AC272" s="299"/>
      <c r="AD272" s="299"/>
      <c r="AE272" s="299"/>
      <c r="AF272" s="299"/>
      <c r="AG272" s="299"/>
    </row>
    <row r="273" spans="1:33" ht="25.2" customHeight="1">
      <c r="A273" s="305"/>
      <c r="B273" s="303"/>
      <c r="C273" s="303"/>
      <c r="D273" s="299"/>
      <c r="E273" s="299"/>
      <c r="F273" s="299"/>
      <c r="G273" s="299"/>
      <c r="H273" s="299"/>
      <c r="I273" s="299"/>
      <c r="J273" s="299"/>
      <c r="K273" s="299"/>
      <c r="L273" s="299"/>
      <c r="M273" s="299"/>
      <c r="N273" s="299"/>
      <c r="O273" s="299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299"/>
      <c r="AA273" s="299"/>
      <c r="AB273" s="299"/>
      <c r="AC273" s="299"/>
      <c r="AD273" s="299"/>
      <c r="AE273" s="299"/>
      <c r="AF273" s="299"/>
      <c r="AG273" s="299"/>
    </row>
    <row r="274" spans="1:33" ht="25.2" customHeight="1">
      <c r="A274" s="305"/>
      <c r="B274" s="303"/>
      <c r="C274" s="303"/>
      <c r="D274" s="299"/>
      <c r="E274" s="299"/>
      <c r="F274" s="299"/>
      <c r="G274" s="299"/>
      <c r="H274" s="299"/>
      <c r="I274" s="299"/>
      <c r="J274" s="299"/>
      <c r="K274" s="299"/>
      <c r="L274" s="299"/>
      <c r="M274" s="29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299"/>
      <c r="AA274" s="299"/>
      <c r="AB274" s="299"/>
      <c r="AC274" s="299"/>
      <c r="AD274" s="299"/>
      <c r="AE274" s="299"/>
      <c r="AF274" s="299"/>
      <c r="AG274" s="299"/>
    </row>
    <row r="275" spans="1:33" ht="25.2" customHeight="1">
      <c r="A275" s="305"/>
      <c r="B275" s="303"/>
      <c r="C275" s="303"/>
      <c r="D275" s="299"/>
      <c r="E275" s="299"/>
      <c r="F275" s="299"/>
      <c r="G275" s="299"/>
      <c r="H275" s="299"/>
      <c r="I275" s="299"/>
      <c r="J275" s="299"/>
      <c r="K275" s="299"/>
      <c r="L275" s="299"/>
      <c r="M275" s="299"/>
      <c r="N275" s="299"/>
      <c r="O275" s="299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299"/>
      <c r="AA275" s="299"/>
      <c r="AB275" s="299"/>
      <c r="AC275" s="299"/>
      <c r="AD275" s="299"/>
      <c r="AE275" s="299"/>
      <c r="AF275" s="299"/>
      <c r="AG275" s="299"/>
    </row>
    <row r="276" spans="1:33" ht="25.2" customHeight="1">
      <c r="A276" s="305"/>
      <c r="B276" s="303"/>
      <c r="C276" s="303"/>
      <c r="D276" s="299"/>
      <c r="E276" s="299"/>
      <c r="F276" s="299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299"/>
      <c r="AA276" s="299"/>
      <c r="AB276" s="299"/>
      <c r="AC276" s="299"/>
      <c r="AD276" s="299"/>
      <c r="AE276" s="299"/>
      <c r="AF276" s="299"/>
      <c r="AG276" s="299"/>
    </row>
    <row r="277" spans="1:33" ht="25.2" customHeight="1">
      <c r="A277" s="305"/>
      <c r="B277" s="303"/>
      <c r="C277" s="303"/>
      <c r="D277" s="299"/>
      <c r="E277" s="299"/>
      <c r="F277" s="299"/>
      <c r="G277" s="299"/>
      <c r="H277" s="299"/>
      <c r="I277" s="299"/>
      <c r="J277" s="299"/>
      <c r="K277" s="299"/>
      <c r="L277" s="299"/>
      <c r="M277" s="29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299"/>
      <c r="AA277" s="299"/>
      <c r="AB277" s="299"/>
      <c r="AC277" s="299"/>
      <c r="AD277" s="299"/>
      <c r="AE277" s="299"/>
      <c r="AF277" s="299"/>
      <c r="AG277" s="299"/>
    </row>
    <row r="278" spans="1:33" ht="25.2" customHeight="1">
      <c r="A278" s="305"/>
      <c r="B278" s="303"/>
      <c r="C278" s="303"/>
      <c r="D278" s="299"/>
      <c r="E278" s="299"/>
      <c r="F278" s="299"/>
      <c r="G278" s="299"/>
      <c r="H278" s="299"/>
      <c r="I278" s="299"/>
      <c r="J278" s="299"/>
      <c r="K278" s="299"/>
      <c r="L278" s="299"/>
      <c r="M278" s="29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299"/>
      <c r="AA278" s="299"/>
      <c r="AB278" s="299"/>
      <c r="AC278" s="299"/>
      <c r="AD278" s="299"/>
      <c r="AE278" s="299"/>
      <c r="AF278" s="299"/>
      <c r="AG278" s="299"/>
    </row>
    <row r="279" spans="1:33" ht="25.2" customHeight="1">
      <c r="A279" s="305"/>
      <c r="B279" s="303"/>
      <c r="C279" s="303"/>
      <c r="D279" s="299"/>
      <c r="E279" s="299"/>
      <c r="F279" s="299"/>
      <c r="G279" s="299"/>
      <c r="H279" s="299"/>
      <c r="I279" s="299"/>
      <c r="J279" s="299"/>
      <c r="K279" s="299"/>
      <c r="L279" s="299"/>
      <c r="M279" s="29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299"/>
      <c r="AA279" s="299"/>
      <c r="AB279" s="299"/>
      <c r="AC279" s="299"/>
      <c r="AD279" s="299"/>
      <c r="AE279" s="299"/>
      <c r="AF279" s="299"/>
      <c r="AG279" s="299"/>
    </row>
    <row r="280" spans="1:33" ht="25.2" customHeight="1">
      <c r="A280" s="305"/>
      <c r="B280" s="303"/>
      <c r="C280" s="303"/>
      <c r="D280" s="299"/>
      <c r="E280" s="299"/>
      <c r="F280" s="299"/>
      <c r="G280" s="299"/>
      <c r="H280" s="299"/>
      <c r="I280" s="299"/>
      <c r="J280" s="299"/>
      <c r="K280" s="299"/>
      <c r="L280" s="299"/>
      <c r="M280" s="29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  <c r="AA280" s="299"/>
      <c r="AB280" s="299"/>
      <c r="AC280" s="299"/>
      <c r="AD280" s="299"/>
      <c r="AE280" s="299"/>
      <c r="AF280" s="299"/>
      <c r="AG280" s="299"/>
    </row>
    <row r="281" spans="1:33" ht="25.2" customHeight="1">
      <c r="A281" s="305"/>
      <c r="B281" s="303"/>
      <c r="C281" s="303"/>
      <c r="D281" s="299"/>
      <c r="E281" s="299"/>
      <c r="F281" s="299"/>
      <c r="G281" s="299"/>
      <c r="H281" s="299"/>
      <c r="I281" s="299"/>
      <c r="J281" s="299"/>
      <c r="K281" s="299"/>
      <c r="L281" s="299"/>
      <c r="M281" s="29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299"/>
      <c r="AA281" s="299"/>
      <c r="AB281" s="299"/>
      <c r="AC281" s="299"/>
      <c r="AD281" s="299"/>
      <c r="AE281" s="299"/>
      <c r="AF281" s="299"/>
      <c r="AG281" s="299"/>
    </row>
    <row r="282" spans="1:33" ht="25.2" customHeight="1">
      <c r="A282" s="305"/>
      <c r="B282" s="303"/>
      <c r="C282" s="303"/>
      <c r="D282" s="299"/>
      <c r="E282" s="299"/>
      <c r="F282" s="299"/>
      <c r="G282" s="299"/>
      <c r="H282" s="299"/>
      <c r="I282" s="299"/>
      <c r="J282" s="299"/>
      <c r="K282" s="299"/>
      <c r="L282" s="299"/>
      <c r="M282" s="29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299"/>
      <c r="AA282" s="299"/>
      <c r="AB282" s="299"/>
      <c r="AC282" s="299"/>
      <c r="AD282" s="299"/>
      <c r="AE282" s="299"/>
      <c r="AF282" s="299"/>
      <c r="AG282" s="299"/>
    </row>
    <row r="283" spans="1:33" ht="25.2" customHeight="1">
      <c r="A283" s="305"/>
      <c r="B283" s="303"/>
      <c r="C283" s="303"/>
      <c r="D283" s="299"/>
      <c r="E283" s="299"/>
      <c r="F283" s="299"/>
      <c r="G283" s="299"/>
      <c r="H283" s="299"/>
      <c r="I283" s="299"/>
      <c r="J283" s="299"/>
      <c r="K283" s="299"/>
      <c r="L283" s="299"/>
      <c r="M283" s="29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  <c r="AA283" s="299"/>
      <c r="AB283" s="299"/>
      <c r="AC283" s="299"/>
      <c r="AD283" s="299"/>
      <c r="AE283" s="299"/>
      <c r="AF283" s="299"/>
      <c r="AG283" s="299"/>
    </row>
    <row r="284" spans="1:33" ht="25.2" customHeight="1">
      <c r="A284" s="305"/>
      <c r="B284" s="303"/>
      <c r="C284" s="303"/>
      <c r="D284" s="299"/>
      <c r="E284" s="299"/>
      <c r="F284" s="299"/>
      <c r="G284" s="299"/>
      <c r="H284" s="299"/>
      <c r="I284" s="299"/>
      <c r="J284" s="299"/>
      <c r="K284" s="299"/>
      <c r="L284" s="299"/>
      <c r="M284" s="29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299"/>
      <c r="AA284" s="299"/>
      <c r="AB284" s="299"/>
      <c r="AC284" s="299"/>
      <c r="AD284" s="299"/>
      <c r="AE284" s="299"/>
      <c r="AF284" s="299"/>
      <c r="AG284" s="299"/>
    </row>
    <row r="285" spans="1:33" ht="25.2" customHeight="1">
      <c r="A285" s="305"/>
      <c r="B285" s="303"/>
      <c r="C285" s="303"/>
      <c r="D285" s="299"/>
      <c r="E285" s="299"/>
      <c r="F285" s="299"/>
      <c r="G285" s="299"/>
      <c r="H285" s="299"/>
      <c r="I285" s="299"/>
      <c r="J285" s="299"/>
      <c r="K285" s="299"/>
      <c r="L285" s="299"/>
      <c r="M285" s="299"/>
      <c r="N285" s="299"/>
      <c r="O285" s="299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299"/>
      <c r="AA285" s="299"/>
      <c r="AB285" s="299"/>
      <c r="AC285" s="299"/>
      <c r="AD285" s="299"/>
      <c r="AE285" s="299"/>
      <c r="AF285" s="299"/>
      <c r="AG285" s="299"/>
    </row>
    <row r="286" spans="1:33" ht="25.2" customHeight="1">
      <c r="A286" s="305"/>
      <c r="B286" s="303"/>
      <c r="C286" s="303"/>
      <c r="D286" s="299"/>
      <c r="E286" s="299"/>
      <c r="F286" s="299"/>
      <c r="G286" s="299"/>
      <c r="H286" s="299"/>
      <c r="I286" s="299"/>
      <c r="J286" s="299"/>
      <c r="K286" s="299"/>
      <c r="L286" s="299"/>
      <c r="M286" s="29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299"/>
      <c r="AA286" s="299"/>
      <c r="AB286" s="299"/>
      <c r="AC286" s="299"/>
      <c r="AD286" s="299"/>
      <c r="AE286" s="299"/>
      <c r="AF286" s="299"/>
      <c r="AG286" s="299"/>
    </row>
    <row r="287" spans="1:33" ht="25.2" customHeight="1">
      <c r="A287" s="305"/>
      <c r="B287" s="303"/>
      <c r="C287" s="303"/>
      <c r="D287" s="299"/>
      <c r="E287" s="299"/>
      <c r="F287" s="299"/>
      <c r="G287" s="299"/>
      <c r="H287" s="299"/>
      <c r="I287" s="299"/>
      <c r="J287" s="299"/>
      <c r="K287" s="299"/>
      <c r="L287" s="299"/>
      <c r="M287" s="29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299"/>
      <c r="AA287" s="299"/>
      <c r="AB287" s="299"/>
      <c r="AC287" s="299"/>
      <c r="AD287" s="299"/>
      <c r="AE287" s="299"/>
      <c r="AF287" s="299"/>
      <c r="AG287" s="299"/>
    </row>
    <row r="288" spans="1:33" ht="25.2" customHeight="1">
      <c r="A288" s="305"/>
      <c r="B288" s="303"/>
      <c r="C288" s="303"/>
      <c r="D288" s="299"/>
      <c r="E288" s="299"/>
      <c r="F288" s="299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299"/>
      <c r="AA288" s="299"/>
      <c r="AB288" s="299"/>
      <c r="AC288" s="299"/>
      <c r="AD288" s="299"/>
      <c r="AE288" s="299"/>
      <c r="AF288" s="299"/>
      <c r="AG288" s="299"/>
    </row>
    <row r="289" spans="1:33" ht="25.2" customHeight="1">
      <c r="A289" s="305"/>
      <c r="B289" s="303"/>
      <c r="C289" s="303"/>
      <c r="D289" s="299"/>
      <c r="E289" s="299"/>
      <c r="F289" s="299"/>
      <c r="G289" s="299"/>
      <c r="H289" s="299"/>
      <c r="I289" s="299"/>
      <c r="J289" s="299"/>
      <c r="K289" s="299"/>
      <c r="L289" s="299"/>
      <c r="M289" s="29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299"/>
      <c r="AA289" s="299"/>
      <c r="AB289" s="299"/>
      <c r="AC289" s="299"/>
      <c r="AD289" s="299"/>
      <c r="AE289" s="299"/>
      <c r="AF289" s="299"/>
      <c r="AG289" s="299"/>
    </row>
    <row r="290" spans="1:33" ht="25.2" customHeight="1">
      <c r="A290" s="305"/>
      <c r="B290" s="303"/>
      <c r="C290" s="303"/>
      <c r="D290" s="299"/>
      <c r="E290" s="299"/>
      <c r="F290" s="299"/>
      <c r="G290" s="299"/>
      <c r="H290" s="299"/>
      <c r="I290" s="299"/>
      <c r="J290" s="299"/>
      <c r="K290" s="299"/>
      <c r="L290" s="299"/>
      <c r="M290" s="29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299"/>
      <c r="AA290" s="299"/>
      <c r="AB290" s="299"/>
      <c r="AC290" s="299"/>
      <c r="AD290" s="299"/>
      <c r="AE290" s="299"/>
      <c r="AF290" s="299"/>
      <c r="AG290" s="299"/>
    </row>
    <row r="291" spans="1:33" ht="25.2" customHeight="1">
      <c r="A291" s="305"/>
      <c r="B291" s="303"/>
      <c r="C291" s="303"/>
      <c r="D291" s="299"/>
      <c r="E291" s="299"/>
      <c r="F291" s="299"/>
      <c r="G291" s="299"/>
      <c r="H291" s="299"/>
      <c r="I291" s="299"/>
      <c r="J291" s="299"/>
      <c r="K291" s="299"/>
      <c r="L291" s="299"/>
      <c r="M291" s="29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299"/>
      <c r="AA291" s="299"/>
      <c r="AB291" s="299"/>
      <c r="AC291" s="299"/>
      <c r="AD291" s="299"/>
      <c r="AE291" s="299"/>
      <c r="AF291" s="299"/>
      <c r="AG291" s="299"/>
    </row>
    <row r="292" spans="1:33" ht="25.2" customHeight="1">
      <c r="A292" s="305"/>
      <c r="B292" s="303"/>
      <c r="C292" s="303"/>
      <c r="D292" s="299"/>
      <c r="E292" s="299"/>
      <c r="F292" s="299"/>
      <c r="G292" s="299"/>
      <c r="H292" s="299"/>
      <c r="I292" s="299"/>
      <c r="J292" s="299"/>
      <c r="K292" s="299"/>
      <c r="L292" s="299"/>
      <c r="M292" s="29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299"/>
      <c r="AA292" s="299"/>
      <c r="AB292" s="299"/>
      <c r="AC292" s="299"/>
      <c r="AD292" s="299"/>
      <c r="AE292" s="299"/>
      <c r="AF292" s="299"/>
      <c r="AG292" s="299"/>
    </row>
    <row r="293" spans="1:33" ht="25.2" customHeight="1">
      <c r="A293" s="305"/>
      <c r="B293" s="303"/>
      <c r="C293" s="303"/>
      <c r="D293" s="299"/>
      <c r="E293" s="299"/>
      <c r="F293" s="299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299"/>
      <c r="AG293" s="299"/>
    </row>
    <row r="294" spans="1:33" ht="25.2" customHeight="1">
      <c r="A294" s="305"/>
      <c r="B294" s="303"/>
      <c r="C294" s="303"/>
      <c r="D294" s="299"/>
      <c r="E294" s="299"/>
      <c r="F294" s="299"/>
      <c r="G294" s="299"/>
      <c r="H294" s="299"/>
      <c r="I294" s="299"/>
      <c r="J294" s="299"/>
      <c r="K294" s="299"/>
      <c r="L294" s="299"/>
      <c r="M294" s="29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299"/>
      <c r="AA294" s="299"/>
      <c r="AB294" s="299"/>
      <c r="AC294" s="299"/>
      <c r="AD294" s="299"/>
      <c r="AE294" s="299"/>
      <c r="AF294" s="299"/>
      <c r="AG294" s="299"/>
    </row>
    <row r="295" spans="1:33" ht="25.2" customHeight="1">
      <c r="A295" s="305"/>
      <c r="B295" s="303"/>
      <c r="C295" s="303"/>
      <c r="D295" s="299"/>
      <c r="E295" s="299"/>
      <c r="F295" s="299"/>
      <c r="G295" s="299"/>
      <c r="H295" s="299"/>
      <c r="I295" s="299"/>
      <c r="J295" s="299"/>
      <c r="K295" s="299"/>
      <c r="L295" s="299"/>
      <c r="M295" s="29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299"/>
      <c r="AA295" s="299"/>
      <c r="AB295" s="299"/>
      <c r="AC295" s="299"/>
      <c r="AD295" s="299"/>
      <c r="AE295" s="299"/>
      <c r="AF295" s="299"/>
      <c r="AG295" s="299"/>
    </row>
    <row r="296" spans="1:33" ht="25.2" customHeight="1">
      <c r="A296" s="305"/>
      <c r="B296" s="303"/>
      <c r="C296" s="303"/>
      <c r="D296" s="299"/>
      <c r="E296" s="299"/>
      <c r="F296" s="299"/>
      <c r="G296" s="299"/>
      <c r="H296" s="299"/>
      <c r="I296" s="299"/>
      <c r="J296" s="299"/>
      <c r="K296" s="299"/>
      <c r="L296" s="299"/>
      <c r="M296" s="29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299"/>
      <c r="AA296" s="299"/>
      <c r="AB296" s="299"/>
      <c r="AC296" s="299"/>
      <c r="AD296" s="299"/>
      <c r="AE296" s="299"/>
      <c r="AF296" s="299"/>
      <c r="AG296" s="299"/>
    </row>
    <row r="297" spans="1:33" ht="25.2" customHeight="1">
      <c r="A297" s="305"/>
      <c r="B297" s="303"/>
      <c r="C297" s="303"/>
      <c r="D297" s="299"/>
      <c r="E297" s="299"/>
      <c r="F297" s="299"/>
      <c r="G297" s="299"/>
      <c r="H297" s="299"/>
      <c r="I297" s="299"/>
      <c r="J297" s="299"/>
      <c r="K297" s="299"/>
      <c r="L297" s="299"/>
      <c r="M297" s="29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299"/>
      <c r="AA297" s="299"/>
      <c r="AB297" s="299"/>
      <c r="AC297" s="299"/>
      <c r="AD297" s="299"/>
      <c r="AE297" s="299"/>
      <c r="AF297" s="299"/>
      <c r="AG297" s="299"/>
    </row>
    <row r="298" spans="1:33" ht="25.2" customHeight="1">
      <c r="A298" s="305"/>
      <c r="B298" s="303"/>
      <c r="C298" s="303"/>
      <c r="D298" s="299"/>
      <c r="E298" s="299"/>
      <c r="F298" s="299"/>
      <c r="G298" s="299"/>
      <c r="H298" s="299"/>
      <c r="I298" s="299"/>
      <c r="J298" s="299"/>
      <c r="K298" s="299"/>
      <c r="L298" s="299"/>
      <c r="M298" s="29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  <c r="AA298" s="299"/>
      <c r="AB298" s="299"/>
      <c r="AC298" s="299"/>
      <c r="AD298" s="299"/>
      <c r="AE298" s="299"/>
      <c r="AF298" s="299"/>
      <c r="AG298" s="299"/>
    </row>
    <row r="299" spans="1:33" ht="25.2" customHeight="1">
      <c r="A299" s="305"/>
      <c r="B299" s="303"/>
      <c r="C299" s="303"/>
      <c r="D299" s="299"/>
      <c r="E299" s="299"/>
      <c r="F299" s="299"/>
      <c r="G299" s="299"/>
      <c r="H299" s="299"/>
      <c r="I299" s="299"/>
      <c r="J299" s="299"/>
      <c r="K299" s="299"/>
      <c r="L299" s="299"/>
      <c r="M299" s="29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299"/>
      <c r="AA299" s="299"/>
      <c r="AB299" s="299"/>
      <c r="AC299" s="299"/>
      <c r="AD299" s="299"/>
      <c r="AE299" s="299"/>
      <c r="AF299" s="299"/>
      <c r="AG299" s="299"/>
    </row>
    <row r="300" spans="1:33" ht="25.2" customHeight="1">
      <c r="A300" s="305"/>
      <c r="B300" s="303"/>
      <c r="C300" s="303"/>
      <c r="D300" s="299"/>
      <c r="E300" s="299"/>
      <c r="F300" s="299"/>
      <c r="G300" s="299"/>
      <c r="H300" s="299"/>
      <c r="I300" s="299"/>
      <c r="J300" s="299"/>
      <c r="K300" s="299"/>
      <c r="L300" s="299"/>
      <c r="M300" s="29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299"/>
      <c r="AA300" s="299"/>
      <c r="AB300" s="299"/>
      <c r="AC300" s="299"/>
      <c r="AD300" s="299"/>
      <c r="AE300" s="299"/>
      <c r="AF300" s="299"/>
      <c r="AG300" s="299"/>
    </row>
    <row r="301" spans="1:33" ht="25.2" customHeight="1">
      <c r="A301" s="305"/>
      <c r="B301" s="303"/>
      <c r="C301" s="303"/>
      <c r="D301" s="299"/>
      <c r="E301" s="299"/>
      <c r="F301" s="299"/>
      <c r="G301" s="299"/>
      <c r="H301" s="299"/>
      <c r="I301" s="299"/>
      <c r="J301" s="299"/>
      <c r="K301" s="299"/>
      <c r="L301" s="299"/>
      <c r="M301" s="29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299"/>
      <c r="AA301" s="299"/>
      <c r="AB301" s="299"/>
      <c r="AC301" s="299"/>
      <c r="AD301" s="299"/>
      <c r="AE301" s="299"/>
      <c r="AF301" s="299"/>
      <c r="AG301" s="299"/>
    </row>
    <row r="302" spans="1:33" ht="25.2" customHeight="1">
      <c r="A302" s="305"/>
      <c r="B302" s="303"/>
      <c r="C302" s="303"/>
      <c r="D302" s="299"/>
      <c r="E302" s="299"/>
      <c r="F302" s="299"/>
      <c r="G302" s="299"/>
      <c r="H302" s="299"/>
      <c r="I302" s="299"/>
      <c r="J302" s="299"/>
      <c r="K302" s="299"/>
      <c r="L302" s="299"/>
      <c r="M302" s="29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299"/>
      <c r="AA302" s="299"/>
      <c r="AB302" s="299"/>
      <c r="AC302" s="299"/>
      <c r="AD302" s="299"/>
      <c r="AE302" s="299"/>
      <c r="AF302" s="299"/>
      <c r="AG302" s="299"/>
    </row>
    <row r="303" spans="1:33" ht="25.2" customHeight="1">
      <c r="A303" s="305"/>
      <c r="B303" s="303"/>
      <c r="C303" s="303"/>
      <c r="D303" s="299"/>
      <c r="E303" s="299"/>
      <c r="F303" s="299"/>
      <c r="G303" s="299"/>
      <c r="H303" s="299"/>
      <c r="I303" s="299"/>
      <c r="J303" s="299"/>
      <c r="K303" s="299"/>
      <c r="L303" s="299"/>
      <c r="M303" s="29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299"/>
      <c r="AA303" s="299"/>
      <c r="AB303" s="299"/>
      <c r="AC303" s="299"/>
      <c r="AD303" s="299"/>
      <c r="AE303" s="299"/>
      <c r="AF303" s="299"/>
      <c r="AG303" s="299"/>
    </row>
    <row r="304" spans="1:33" ht="25.2" customHeight="1">
      <c r="A304" s="305"/>
      <c r="B304" s="303"/>
      <c r="C304" s="303"/>
      <c r="D304" s="299"/>
      <c r="E304" s="299"/>
      <c r="F304" s="299"/>
      <c r="G304" s="299"/>
      <c r="H304" s="299"/>
      <c r="I304" s="299"/>
      <c r="J304" s="299"/>
      <c r="K304" s="299"/>
      <c r="L304" s="299"/>
      <c r="M304" s="29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299"/>
      <c r="AA304" s="299"/>
      <c r="AB304" s="299"/>
      <c r="AC304" s="299"/>
      <c r="AD304" s="299"/>
      <c r="AE304" s="299"/>
      <c r="AF304" s="299"/>
      <c r="AG304" s="299"/>
    </row>
    <row r="305" spans="1:33" ht="25.2" customHeight="1">
      <c r="A305" s="305"/>
      <c r="B305" s="303"/>
      <c r="C305" s="303"/>
      <c r="D305" s="299"/>
      <c r="E305" s="299"/>
      <c r="F305" s="299"/>
      <c r="G305" s="299"/>
      <c r="H305" s="299"/>
      <c r="I305" s="299"/>
      <c r="J305" s="299"/>
      <c r="K305" s="299"/>
      <c r="L305" s="299"/>
      <c r="M305" s="29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299"/>
      <c r="AA305" s="299"/>
      <c r="AB305" s="299"/>
      <c r="AC305" s="299"/>
      <c r="AD305" s="299"/>
      <c r="AE305" s="299"/>
      <c r="AF305" s="299"/>
      <c r="AG305" s="299"/>
    </row>
    <row r="306" spans="1:33" ht="25.2" customHeight="1">
      <c r="A306" s="305"/>
      <c r="B306" s="303"/>
      <c r="C306" s="303"/>
      <c r="D306" s="299"/>
      <c r="E306" s="299"/>
      <c r="F306" s="299"/>
      <c r="G306" s="299"/>
      <c r="H306" s="299"/>
      <c r="I306" s="299"/>
      <c r="J306" s="299"/>
      <c r="K306" s="299"/>
      <c r="L306" s="299"/>
      <c r="M306" s="29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299"/>
      <c r="AA306" s="299"/>
      <c r="AB306" s="299"/>
      <c r="AC306" s="299"/>
      <c r="AD306" s="299"/>
      <c r="AE306" s="299"/>
      <c r="AF306" s="299"/>
      <c r="AG306" s="299"/>
    </row>
    <row r="307" spans="1:33" ht="25.2" customHeight="1">
      <c r="A307" s="305"/>
      <c r="B307" s="303"/>
      <c r="C307" s="303"/>
      <c r="D307" s="299"/>
      <c r="E307" s="299"/>
      <c r="F307" s="299"/>
      <c r="G307" s="299"/>
      <c r="H307" s="299"/>
      <c r="I307" s="299"/>
      <c r="J307" s="299"/>
      <c r="K307" s="299"/>
      <c r="L307" s="299"/>
      <c r="M307" s="29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299"/>
      <c r="AA307" s="299"/>
      <c r="AB307" s="299"/>
      <c r="AC307" s="299"/>
      <c r="AD307" s="299"/>
      <c r="AE307" s="299"/>
      <c r="AF307" s="299"/>
      <c r="AG307" s="299"/>
    </row>
    <row r="308" spans="1:33" ht="25.2" customHeight="1">
      <c r="A308" s="305"/>
      <c r="B308" s="303"/>
      <c r="C308" s="303"/>
      <c r="D308" s="299"/>
      <c r="E308" s="299"/>
      <c r="F308" s="299"/>
      <c r="G308" s="299"/>
      <c r="H308" s="299"/>
      <c r="I308" s="299"/>
      <c r="J308" s="299"/>
      <c r="K308" s="299"/>
      <c r="L308" s="299"/>
      <c r="M308" s="29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</row>
    <row r="309" spans="1:33" ht="25.2" customHeight="1">
      <c r="A309" s="305"/>
      <c r="B309" s="303"/>
      <c r="C309" s="303"/>
      <c r="D309" s="299"/>
      <c r="E309" s="299"/>
      <c r="F309" s="299"/>
      <c r="G309" s="299"/>
      <c r="H309" s="299"/>
      <c r="I309" s="299"/>
      <c r="J309" s="299"/>
      <c r="K309" s="299"/>
      <c r="L309" s="299"/>
      <c r="M309" s="29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299"/>
      <c r="AA309" s="299"/>
      <c r="AB309" s="299"/>
      <c r="AC309" s="299"/>
      <c r="AD309" s="299"/>
      <c r="AE309" s="299"/>
      <c r="AF309" s="299"/>
      <c r="AG309" s="299"/>
    </row>
    <row r="310" spans="1:33" ht="25.2" customHeight="1">
      <c r="A310" s="305"/>
      <c r="B310" s="303"/>
      <c r="C310" s="303"/>
      <c r="D310" s="299"/>
      <c r="E310" s="299"/>
      <c r="F310" s="299"/>
      <c r="G310" s="299"/>
      <c r="H310" s="299"/>
      <c r="I310" s="299"/>
      <c r="J310" s="299"/>
      <c r="K310" s="299"/>
      <c r="L310" s="299"/>
      <c r="M310" s="29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299"/>
      <c r="AA310" s="299"/>
      <c r="AB310" s="299"/>
      <c r="AC310" s="299"/>
      <c r="AD310" s="299"/>
      <c r="AE310" s="299"/>
      <c r="AF310" s="299"/>
      <c r="AG310" s="299"/>
    </row>
    <row r="311" spans="1:33" ht="25.2" customHeight="1">
      <c r="A311" s="305"/>
      <c r="B311" s="303"/>
      <c r="C311" s="303"/>
      <c r="D311" s="299"/>
      <c r="E311" s="299"/>
      <c r="F311" s="299"/>
      <c r="G311" s="299"/>
      <c r="H311" s="299"/>
      <c r="I311" s="299"/>
      <c r="J311" s="299"/>
      <c r="K311" s="299"/>
      <c r="L311" s="299"/>
      <c r="M311" s="29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299"/>
      <c r="AA311" s="299"/>
      <c r="AB311" s="299"/>
      <c r="AC311" s="299"/>
      <c r="AD311" s="299"/>
      <c r="AE311" s="299"/>
      <c r="AF311" s="299"/>
      <c r="AG311" s="299"/>
    </row>
    <row r="312" spans="1:33" ht="25.2" customHeight="1">
      <c r="A312" s="305"/>
      <c r="B312" s="303"/>
      <c r="C312" s="303"/>
      <c r="D312" s="299"/>
      <c r="E312" s="299"/>
      <c r="F312" s="299"/>
      <c r="G312" s="299"/>
      <c r="H312" s="299"/>
      <c r="I312" s="299"/>
      <c r="J312" s="299"/>
      <c r="K312" s="299"/>
      <c r="L312" s="299"/>
      <c r="M312" s="29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299"/>
      <c r="AA312" s="299"/>
      <c r="AB312" s="299"/>
      <c r="AC312" s="299"/>
      <c r="AD312" s="299"/>
      <c r="AE312" s="299"/>
      <c r="AF312" s="299"/>
      <c r="AG312" s="299"/>
    </row>
    <row r="313" spans="1:33" ht="25.2" customHeight="1">
      <c r="A313" s="305"/>
      <c r="B313" s="303"/>
      <c r="C313" s="303"/>
      <c r="D313" s="299"/>
      <c r="E313" s="299"/>
      <c r="F313" s="299"/>
      <c r="G313" s="299"/>
      <c r="H313" s="299"/>
      <c r="I313" s="299"/>
      <c r="J313" s="299"/>
      <c r="K313" s="299"/>
      <c r="L313" s="299"/>
      <c r="M313" s="29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  <c r="AB313" s="299"/>
      <c r="AC313" s="299"/>
      <c r="AD313" s="299"/>
      <c r="AE313" s="299"/>
      <c r="AF313" s="299"/>
      <c r="AG313" s="299"/>
    </row>
    <row r="314" spans="1:33" ht="25.2" customHeight="1">
      <c r="A314" s="305"/>
      <c r="B314" s="303"/>
      <c r="C314" s="303"/>
      <c r="D314" s="299"/>
      <c r="E314" s="299"/>
      <c r="F314" s="299"/>
      <c r="G314" s="299"/>
      <c r="H314" s="299"/>
      <c r="I314" s="299"/>
      <c r="J314" s="299"/>
      <c r="K314" s="299"/>
      <c r="L314" s="299"/>
      <c r="M314" s="29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299"/>
      <c r="AA314" s="299"/>
      <c r="AB314" s="299"/>
      <c r="AC314" s="299"/>
      <c r="AD314" s="299"/>
      <c r="AE314" s="299"/>
      <c r="AF314" s="299"/>
      <c r="AG314" s="299"/>
    </row>
    <row r="315" spans="1:33" ht="25.2" customHeight="1">
      <c r="A315" s="305"/>
      <c r="B315" s="303"/>
      <c r="C315" s="303"/>
      <c r="D315" s="299"/>
      <c r="E315" s="299"/>
      <c r="F315" s="299"/>
      <c r="G315" s="299"/>
      <c r="H315" s="299"/>
      <c r="I315" s="299"/>
      <c r="J315" s="299"/>
      <c r="K315" s="299"/>
      <c r="L315" s="299"/>
      <c r="M315" s="29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299"/>
      <c r="AA315" s="299"/>
      <c r="AB315" s="299"/>
      <c r="AC315" s="299"/>
      <c r="AD315" s="299"/>
      <c r="AE315" s="299"/>
      <c r="AF315" s="299"/>
      <c r="AG315" s="299"/>
    </row>
    <row r="316" spans="1:33" ht="25.2" customHeight="1">
      <c r="A316" s="305"/>
      <c r="B316" s="303"/>
      <c r="C316" s="303"/>
      <c r="D316" s="299"/>
      <c r="E316" s="299"/>
      <c r="F316" s="299"/>
      <c r="G316" s="299"/>
      <c r="H316" s="299"/>
      <c r="I316" s="299"/>
      <c r="J316" s="299"/>
      <c r="K316" s="299"/>
      <c r="L316" s="299"/>
      <c r="M316" s="29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299"/>
      <c r="AA316" s="299"/>
      <c r="AB316" s="299"/>
      <c r="AC316" s="299"/>
      <c r="AD316" s="299"/>
      <c r="AE316" s="299"/>
      <c r="AF316" s="299"/>
      <c r="AG316" s="299"/>
    </row>
    <row r="317" spans="1:33" ht="25.2" customHeight="1">
      <c r="A317" s="305"/>
      <c r="B317" s="303"/>
      <c r="C317" s="303"/>
      <c r="D317" s="299"/>
      <c r="E317" s="299"/>
      <c r="F317" s="299"/>
      <c r="G317" s="299"/>
      <c r="H317" s="299"/>
      <c r="I317" s="299"/>
      <c r="J317" s="299"/>
      <c r="K317" s="299"/>
      <c r="L317" s="299"/>
      <c r="M317" s="29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299"/>
      <c r="AA317" s="299"/>
      <c r="AB317" s="299"/>
      <c r="AC317" s="299"/>
      <c r="AD317" s="299"/>
      <c r="AE317" s="299"/>
      <c r="AF317" s="299"/>
      <c r="AG317" s="299"/>
    </row>
    <row r="318" spans="1:33" ht="25.2" customHeight="1">
      <c r="A318" s="305"/>
      <c r="B318" s="303"/>
      <c r="C318" s="303"/>
      <c r="D318" s="299"/>
      <c r="E318" s="299"/>
      <c r="F318" s="299"/>
      <c r="G318" s="299"/>
      <c r="H318" s="299"/>
      <c r="I318" s="299"/>
      <c r="J318" s="299"/>
      <c r="K318" s="299"/>
      <c r="L318" s="299"/>
      <c r="M318" s="29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  <c r="AA318" s="299"/>
      <c r="AB318" s="299"/>
      <c r="AC318" s="299"/>
      <c r="AD318" s="299"/>
      <c r="AE318" s="299"/>
      <c r="AF318" s="299"/>
      <c r="AG318" s="299"/>
    </row>
    <row r="319" spans="1:33" ht="25.2" customHeight="1">
      <c r="A319" s="305"/>
      <c r="B319" s="303"/>
      <c r="C319" s="303"/>
      <c r="D319" s="299"/>
      <c r="E319" s="299"/>
      <c r="F319" s="299"/>
      <c r="G319" s="299"/>
      <c r="H319" s="299"/>
      <c r="I319" s="299"/>
      <c r="J319" s="299"/>
      <c r="K319" s="299"/>
      <c r="L319" s="299"/>
      <c r="M319" s="29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  <c r="AA319" s="299"/>
      <c r="AB319" s="299"/>
      <c r="AC319" s="299"/>
      <c r="AD319" s="299"/>
      <c r="AE319" s="299"/>
      <c r="AF319" s="299"/>
      <c r="AG319" s="299"/>
    </row>
    <row r="320" spans="1:33" ht="25.2" customHeight="1">
      <c r="A320" s="305"/>
      <c r="B320" s="303"/>
      <c r="C320" s="303"/>
      <c r="D320" s="299"/>
      <c r="E320" s="299"/>
      <c r="F320" s="299"/>
      <c r="G320" s="299"/>
      <c r="H320" s="299"/>
      <c r="I320" s="299"/>
      <c r="J320" s="299"/>
      <c r="K320" s="299"/>
      <c r="L320" s="299"/>
      <c r="M320" s="29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299"/>
      <c r="AA320" s="299"/>
      <c r="AB320" s="299"/>
      <c r="AC320" s="299"/>
      <c r="AD320" s="299"/>
      <c r="AE320" s="299"/>
      <c r="AF320" s="299"/>
      <c r="AG320" s="299"/>
    </row>
    <row r="321" spans="1:33" ht="25.2" customHeight="1">
      <c r="A321" s="305"/>
      <c r="B321" s="303"/>
      <c r="C321" s="303"/>
      <c r="D321" s="299"/>
      <c r="E321" s="299"/>
      <c r="F321" s="299"/>
      <c r="G321" s="299"/>
      <c r="H321" s="299"/>
      <c r="I321" s="299"/>
      <c r="J321" s="299"/>
      <c r="K321" s="299"/>
      <c r="L321" s="299"/>
      <c r="M321" s="29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299"/>
      <c r="AA321" s="299"/>
      <c r="AB321" s="299"/>
      <c r="AC321" s="299"/>
      <c r="AD321" s="299"/>
      <c r="AE321" s="299"/>
      <c r="AF321" s="299"/>
      <c r="AG321" s="299"/>
    </row>
    <row r="322" spans="1:33" ht="25.2" customHeight="1">
      <c r="A322" s="305"/>
      <c r="B322" s="303"/>
      <c r="C322" s="303"/>
      <c r="D322" s="299"/>
      <c r="E322" s="299"/>
      <c r="F322" s="299"/>
      <c r="G322" s="299"/>
      <c r="H322" s="299"/>
      <c r="I322" s="299"/>
      <c r="J322" s="299"/>
      <c r="K322" s="299"/>
      <c r="L322" s="299"/>
      <c r="M322" s="29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299"/>
      <c r="AA322" s="299"/>
      <c r="AB322" s="299"/>
      <c r="AC322" s="299"/>
      <c r="AD322" s="299"/>
      <c r="AE322" s="299"/>
      <c r="AF322" s="299"/>
      <c r="AG322" s="299"/>
    </row>
    <row r="323" spans="1:33" ht="25.2" customHeight="1">
      <c r="A323" s="305"/>
      <c r="B323" s="303"/>
      <c r="C323" s="303"/>
      <c r="D323" s="299"/>
      <c r="E323" s="299"/>
      <c r="F323" s="299"/>
      <c r="G323" s="299"/>
      <c r="H323" s="299"/>
      <c r="I323" s="299"/>
      <c r="J323" s="299"/>
      <c r="K323" s="299"/>
      <c r="L323" s="299"/>
      <c r="M323" s="29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299"/>
      <c r="AA323" s="299"/>
      <c r="AB323" s="299"/>
      <c r="AC323" s="299"/>
      <c r="AD323" s="299"/>
      <c r="AE323" s="299"/>
      <c r="AF323" s="299"/>
      <c r="AG323" s="299"/>
    </row>
    <row r="324" spans="1:33" ht="25.2" customHeight="1">
      <c r="A324" s="305"/>
      <c r="B324" s="303"/>
      <c r="C324" s="303"/>
      <c r="D324" s="299"/>
      <c r="E324" s="299"/>
      <c r="F324" s="299"/>
      <c r="G324" s="299"/>
      <c r="H324" s="299"/>
      <c r="I324" s="299"/>
      <c r="J324" s="299"/>
      <c r="K324" s="299"/>
      <c r="L324" s="299"/>
      <c r="M324" s="29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299"/>
      <c r="AA324" s="299"/>
      <c r="AB324" s="299"/>
      <c r="AC324" s="299"/>
      <c r="AD324" s="299"/>
      <c r="AE324" s="299"/>
      <c r="AF324" s="299"/>
      <c r="AG324" s="299"/>
    </row>
    <row r="325" spans="1:33" ht="25.2" customHeight="1">
      <c r="A325" s="305"/>
      <c r="B325" s="303"/>
      <c r="C325" s="303"/>
      <c r="D325" s="299"/>
      <c r="E325" s="299"/>
      <c r="F325" s="299"/>
      <c r="G325" s="299"/>
      <c r="H325" s="299"/>
      <c r="I325" s="299"/>
      <c r="J325" s="299"/>
      <c r="K325" s="299"/>
      <c r="L325" s="299"/>
      <c r="M325" s="29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299"/>
      <c r="AA325" s="299"/>
      <c r="AB325" s="299"/>
      <c r="AC325" s="299"/>
      <c r="AD325" s="299"/>
      <c r="AE325" s="299"/>
      <c r="AF325" s="299"/>
      <c r="AG325" s="299"/>
    </row>
    <row r="326" spans="1:33" ht="25.2" customHeight="1">
      <c r="A326" s="305"/>
      <c r="B326" s="303"/>
      <c r="C326" s="303"/>
      <c r="D326" s="299"/>
      <c r="E326" s="299"/>
      <c r="F326" s="299"/>
      <c r="G326" s="299"/>
      <c r="H326" s="299"/>
      <c r="I326" s="299"/>
      <c r="J326" s="299"/>
      <c r="K326" s="299"/>
      <c r="L326" s="299"/>
      <c r="M326" s="29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299"/>
      <c r="AA326" s="299"/>
      <c r="AB326" s="299"/>
      <c r="AC326" s="299"/>
      <c r="AD326" s="299"/>
      <c r="AE326" s="299"/>
      <c r="AF326" s="299"/>
      <c r="AG326" s="299"/>
    </row>
    <row r="327" spans="1:33" ht="25.2" customHeight="1">
      <c r="A327" s="305"/>
      <c r="B327" s="303"/>
      <c r="C327" s="303"/>
      <c r="D327" s="299"/>
      <c r="E327" s="299"/>
      <c r="F327" s="299"/>
      <c r="G327" s="299"/>
      <c r="H327" s="299"/>
      <c r="I327" s="299"/>
      <c r="J327" s="299"/>
      <c r="K327" s="299"/>
      <c r="L327" s="299"/>
      <c r="M327" s="29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299"/>
      <c r="AA327" s="299"/>
      <c r="AB327" s="299"/>
      <c r="AC327" s="299"/>
      <c r="AD327" s="299"/>
      <c r="AE327" s="299"/>
      <c r="AF327" s="299"/>
      <c r="AG327" s="299"/>
    </row>
    <row r="328" spans="1:33" ht="25.2" customHeight="1">
      <c r="A328" s="305"/>
      <c r="B328" s="303"/>
      <c r="C328" s="303"/>
      <c r="D328" s="299"/>
      <c r="E328" s="299"/>
      <c r="F328" s="299"/>
      <c r="G328" s="299"/>
      <c r="H328" s="299"/>
      <c r="I328" s="299"/>
      <c r="J328" s="299"/>
      <c r="K328" s="299"/>
      <c r="L328" s="299"/>
      <c r="M328" s="29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299"/>
      <c r="AA328" s="299"/>
      <c r="AB328" s="299"/>
      <c r="AC328" s="299"/>
      <c r="AD328" s="299"/>
      <c r="AE328" s="299"/>
      <c r="AF328" s="299"/>
      <c r="AG328" s="299"/>
    </row>
    <row r="329" spans="1:33" ht="25.2" customHeight="1">
      <c r="A329" s="305"/>
      <c r="B329" s="303"/>
      <c r="C329" s="303"/>
      <c r="D329" s="299"/>
      <c r="E329" s="299"/>
      <c r="F329" s="299"/>
      <c r="G329" s="299"/>
      <c r="H329" s="299"/>
      <c r="I329" s="299"/>
      <c r="J329" s="299"/>
      <c r="K329" s="299"/>
      <c r="L329" s="299"/>
      <c r="M329" s="29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299"/>
      <c r="AA329" s="299"/>
      <c r="AB329" s="299"/>
      <c r="AC329" s="299"/>
      <c r="AD329" s="299"/>
      <c r="AE329" s="299"/>
      <c r="AF329" s="299"/>
      <c r="AG329" s="299"/>
    </row>
    <row r="330" spans="1:33" ht="25.2" customHeight="1">
      <c r="A330" s="305"/>
      <c r="B330" s="303"/>
      <c r="C330" s="303"/>
      <c r="D330" s="299"/>
      <c r="E330" s="299"/>
      <c r="F330" s="299"/>
      <c r="G330" s="299"/>
      <c r="H330" s="299"/>
      <c r="I330" s="299"/>
      <c r="J330" s="299"/>
      <c r="K330" s="299"/>
      <c r="L330" s="299"/>
      <c r="M330" s="29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299"/>
      <c r="AA330" s="299"/>
      <c r="AB330" s="299"/>
      <c r="AC330" s="299"/>
      <c r="AD330" s="299"/>
      <c r="AE330" s="299"/>
      <c r="AF330" s="299"/>
      <c r="AG330" s="299"/>
    </row>
    <row r="331" spans="1:33" ht="25.2" customHeight="1">
      <c r="A331" s="305"/>
      <c r="B331" s="303"/>
      <c r="C331" s="303"/>
      <c r="D331" s="299"/>
      <c r="E331" s="299"/>
      <c r="F331" s="299"/>
      <c r="G331" s="299"/>
      <c r="H331" s="299"/>
      <c r="I331" s="299"/>
      <c r="J331" s="299"/>
      <c r="K331" s="299"/>
      <c r="L331" s="299"/>
      <c r="M331" s="29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299"/>
      <c r="AA331" s="299"/>
      <c r="AB331" s="299"/>
      <c r="AC331" s="299"/>
      <c r="AD331" s="299"/>
      <c r="AE331" s="299"/>
      <c r="AF331" s="299"/>
      <c r="AG331" s="299"/>
    </row>
    <row r="332" spans="1:33" ht="25.2" customHeight="1">
      <c r="A332" s="305"/>
      <c r="B332" s="303"/>
      <c r="C332" s="303"/>
      <c r="D332" s="299"/>
      <c r="E332" s="299"/>
      <c r="F332" s="299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  <c r="AB332" s="299"/>
      <c r="AC332" s="299"/>
      <c r="AD332" s="299"/>
      <c r="AE332" s="299"/>
      <c r="AF332" s="299"/>
      <c r="AG332" s="299"/>
    </row>
    <row r="333" spans="1:33" ht="25.2" customHeight="1">
      <c r="A333" s="305"/>
      <c r="B333" s="303"/>
      <c r="C333" s="303"/>
      <c r="D333" s="299"/>
      <c r="E333" s="299"/>
      <c r="F333" s="299"/>
      <c r="G333" s="299"/>
      <c r="H333" s="299"/>
      <c r="I333" s="299"/>
      <c r="J333" s="299"/>
      <c r="K333" s="299"/>
      <c r="L333" s="299"/>
      <c r="M333" s="29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299"/>
      <c r="AA333" s="299"/>
      <c r="AB333" s="299"/>
      <c r="AC333" s="299"/>
      <c r="AD333" s="299"/>
      <c r="AE333" s="299"/>
      <c r="AF333" s="299"/>
      <c r="AG333" s="299"/>
    </row>
    <row r="334" spans="1:33" ht="25.2" customHeight="1">
      <c r="A334" s="305"/>
      <c r="B334" s="303"/>
      <c r="C334" s="303"/>
      <c r="D334" s="299"/>
      <c r="E334" s="299"/>
      <c r="F334" s="299"/>
      <c r="G334" s="299"/>
      <c r="H334" s="299"/>
      <c r="I334" s="299"/>
      <c r="J334" s="299"/>
      <c r="K334" s="299"/>
      <c r="L334" s="299"/>
      <c r="M334" s="29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299"/>
      <c r="AA334" s="299"/>
      <c r="AB334" s="299"/>
      <c r="AC334" s="299"/>
      <c r="AD334" s="299"/>
      <c r="AE334" s="299"/>
      <c r="AF334" s="299"/>
      <c r="AG334" s="299"/>
    </row>
    <row r="335" spans="1:33" ht="25.2" customHeight="1">
      <c r="A335" s="305"/>
      <c r="B335" s="303"/>
      <c r="C335" s="303"/>
      <c r="D335" s="299"/>
      <c r="E335" s="299"/>
      <c r="F335" s="299"/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  <c r="AB335" s="299"/>
      <c r="AC335" s="299"/>
      <c r="AD335" s="299"/>
      <c r="AE335" s="299"/>
      <c r="AF335" s="299"/>
      <c r="AG335" s="299"/>
    </row>
    <row r="336" spans="1:33" ht="25.2" customHeight="1">
      <c r="A336" s="305"/>
      <c r="B336" s="303"/>
      <c r="C336" s="303"/>
      <c r="D336" s="299"/>
      <c r="E336" s="299"/>
      <c r="F336" s="299"/>
      <c r="G336" s="299"/>
      <c r="H336" s="299"/>
      <c r="I336" s="299"/>
      <c r="J336" s="299"/>
      <c r="K336" s="299"/>
      <c r="L336" s="299"/>
      <c r="M336" s="29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299"/>
      <c r="AA336" s="299"/>
      <c r="AB336" s="299"/>
      <c r="AC336" s="299"/>
      <c r="AD336" s="299"/>
      <c r="AE336" s="299"/>
      <c r="AF336" s="299"/>
      <c r="AG336" s="299"/>
    </row>
    <row r="337" spans="1:33" ht="25.2" customHeight="1">
      <c r="A337" s="305"/>
      <c r="B337" s="303"/>
      <c r="C337" s="303"/>
      <c r="D337" s="299"/>
      <c r="E337" s="299"/>
      <c r="F337" s="299"/>
      <c r="G337" s="299"/>
      <c r="H337" s="299"/>
      <c r="I337" s="299"/>
      <c r="J337" s="299"/>
      <c r="K337" s="299"/>
      <c r="L337" s="299"/>
      <c r="M337" s="29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299"/>
      <c r="AA337" s="299"/>
      <c r="AB337" s="299"/>
      <c r="AC337" s="299"/>
      <c r="AD337" s="299"/>
      <c r="AE337" s="299"/>
      <c r="AF337" s="299"/>
      <c r="AG337" s="299"/>
    </row>
    <row r="338" spans="1:33" ht="25.2" customHeight="1">
      <c r="A338" s="305"/>
      <c r="B338" s="303"/>
      <c r="C338" s="303"/>
      <c r="D338" s="299"/>
      <c r="E338" s="299"/>
      <c r="F338" s="299"/>
      <c r="G338" s="299"/>
      <c r="H338" s="299"/>
      <c r="I338" s="299"/>
      <c r="J338" s="299"/>
      <c r="K338" s="299"/>
      <c r="L338" s="299"/>
      <c r="M338" s="29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299"/>
      <c r="AA338" s="299"/>
      <c r="AB338" s="299"/>
      <c r="AC338" s="299"/>
      <c r="AD338" s="299"/>
      <c r="AE338" s="299"/>
      <c r="AF338" s="299"/>
      <c r="AG338" s="299"/>
    </row>
    <row r="339" spans="1:33" ht="25.2" customHeight="1">
      <c r="A339" s="305"/>
      <c r="B339" s="303"/>
      <c r="C339" s="303"/>
      <c r="D339" s="299"/>
      <c r="E339" s="299"/>
      <c r="F339" s="299"/>
      <c r="G339" s="299"/>
      <c r="H339" s="299"/>
      <c r="I339" s="299"/>
      <c r="J339" s="299"/>
      <c r="K339" s="299"/>
      <c r="L339" s="299"/>
      <c r="M339" s="29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299"/>
      <c r="AA339" s="299"/>
      <c r="AB339" s="299"/>
      <c r="AC339" s="299"/>
      <c r="AD339" s="299"/>
      <c r="AE339" s="299"/>
      <c r="AF339" s="299"/>
      <c r="AG339" s="299"/>
    </row>
    <row r="340" spans="1:33" ht="25.2" customHeight="1">
      <c r="A340" s="305"/>
      <c r="B340" s="303"/>
      <c r="C340" s="303"/>
      <c r="D340" s="299"/>
      <c r="E340" s="299"/>
      <c r="F340" s="299"/>
      <c r="G340" s="299"/>
      <c r="H340" s="299"/>
      <c r="I340" s="299"/>
      <c r="J340" s="299"/>
      <c r="K340" s="299"/>
      <c r="L340" s="299"/>
      <c r="M340" s="29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299"/>
      <c r="AA340" s="299"/>
      <c r="AB340" s="299"/>
      <c r="AC340" s="299"/>
      <c r="AD340" s="299"/>
      <c r="AE340" s="299"/>
      <c r="AF340" s="299"/>
      <c r="AG340" s="299"/>
    </row>
    <row r="341" spans="1:33" ht="25.2" customHeight="1">
      <c r="A341" s="305"/>
      <c r="B341" s="303"/>
      <c r="C341" s="303"/>
      <c r="D341" s="299"/>
      <c r="E341" s="299"/>
      <c r="F341" s="299"/>
      <c r="G341" s="299"/>
      <c r="H341" s="299"/>
      <c r="I341" s="299"/>
      <c r="J341" s="299"/>
      <c r="K341" s="299"/>
      <c r="L341" s="299"/>
      <c r="M341" s="29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299"/>
      <c r="AA341" s="299"/>
      <c r="AB341" s="299"/>
      <c r="AC341" s="299"/>
      <c r="AD341" s="299"/>
      <c r="AE341" s="299"/>
      <c r="AF341" s="299"/>
      <c r="AG341" s="299"/>
    </row>
    <row r="342" spans="1:33" ht="25.2" customHeight="1">
      <c r="A342" s="305"/>
      <c r="B342" s="303"/>
      <c r="C342" s="303"/>
      <c r="D342" s="299"/>
      <c r="E342" s="299"/>
      <c r="F342" s="299"/>
      <c r="G342" s="299"/>
      <c r="H342" s="299"/>
      <c r="I342" s="299"/>
      <c r="J342" s="299"/>
      <c r="K342" s="299"/>
      <c r="L342" s="299"/>
      <c r="M342" s="29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299"/>
      <c r="AA342" s="299"/>
      <c r="AB342" s="299"/>
      <c r="AC342" s="299"/>
      <c r="AD342" s="299"/>
      <c r="AE342" s="299"/>
      <c r="AF342" s="299"/>
      <c r="AG342" s="299"/>
    </row>
    <row r="343" spans="1:33" ht="25.2" customHeight="1">
      <c r="A343" s="305"/>
      <c r="B343" s="303"/>
      <c r="C343" s="303"/>
      <c r="D343" s="299"/>
      <c r="E343" s="299"/>
      <c r="F343" s="299"/>
      <c r="G343" s="299"/>
      <c r="H343" s="299"/>
      <c r="I343" s="299"/>
      <c r="J343" s="299"/>
      <c r="K343" s="299"/>
      <c r="L343" s="299"/>
      <c r="M343" s="29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299"/>
      <c r="AA343" s="299"/>
      <c r="AB343" s="299"/>
      <c r="AC343" s="299"/>
      <c r="AD343" s="299"/>
      <c r="AE343" s="299"/>
      <c r="AF343" s="299"/>
      <c r="AG343" s="299"/>
    </row>
    <row r="344" spans="1:33" ht="25.2" customHeight="1">
      <c r="A344" s="305"/>
      <c r="B344" s="303"/>
      <c r="C344" s="303"/>
      <c r="D344" s="299"/>
      <c r="E344" s="299"/>
      <c r="F344" s="299"/>
      <c r="G344" s="299"/>
      <c r="H344" s="299"/>
      <c r="I344" s="299"/>
      <c r="J344" s="299"/>
      <c r="K344" s="299"/>
      <c r="L344" s="299"/>
      <c r="M344" s="29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  <c r="AB344" s="299"/>
      <c r="AC344" s="299"/>
      <c r="AD344" s="299"/>
      <c r="AE344" s="299"/>
      <c r="AF344" s="299"/>
      <c r="AG344" s="299"/>
    </row>
    <row r="345" spans="1:33" ht="25.2" customHeight="1">
      <c r="A345" s="305"/>
      <c r="B345" s="303"/>
      <c r="C345" s="303"/>
      <c r="D345" s="299"/>
      <c r="E345" s="299"/>
      <c r="F345" s="299"/>
      <c r="G345" s="299"/>
      <c r="H345" s="299"/>
      <c r="I345" s="299"/>
      <c r="J345" s="299"/>
      <c r="K345" s="299"/>
      <c r="L345" s="299"/>
      <c r="M345" s="29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299"/>
      <c r="AA345" s="299"/>
      <c r="AB345" s="299"/>
      <c r="AC345" s="299"/>
      <c r="AD345" s="299"/>
      <c r="AE345" s="299"/>
      <c r="AF345" s="299"/>
      <c r="AG345" s="299"/>
    </row>
    <row r="346" spans="1:33" ht="25.2" customHeight="1">
      <c r="A346" s="305"/>
      <c r="B346" s="303"/>
      <c r="C346" s="303"/>
      <c r="D346" s="299"/>
      <c r="E346" s="299"/>
      <c r="F346" s="299"/>
      <c r="G346" s="299"/>
      <c r="H346" s="299"/>
      <c r="I346" s="299"/>
      <c r="J346" s="299"/>
      <c r="K346" s="299"/>
      <c r="L346" s="299"/>
      <c r="M346" s="299"/>
      <c r="N346" s="299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299"/>
      <c r="AA346" s="299"/>
      <c r="AB346" s="299"/>
      <c r="AC346" s="299"/>
      <c r="AD346" s="299"/>
      <c r="AE346" s="299"/>
      <c r="AF346" s="299"/>
      <c r="AG346" s="299"/>
    </row>
    <row r="347" spans="1:33" ht="25.2" customHeight="1">
      <c r="A347" s="305"/>
      <c r="B347" s="303"/>
      <c r="C347" s="303"/>
      <c r="D347" s="299"/>
      <c r="E347" s="299"/>
      <c r="F347" s="299"/>
      <c r="G347" s="299"/>
      <c r="H347" s="299"/>
      <c r="I347" s="299"/>
      <c r="J347" s="299"/>
      <c r="K347" s="299"/>
      <c r="L347" s="299"/>
      <c r="M347" s="29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299"/>
      <c r="AA347" s="299"/>
      <c r="AB347" s="299"/>
      <c r="AC347" s="299"/>
      <c r="AD347" s="299"/>
      <c r="AE347" s="299"/>
      <c r="AF347" s="299"/>
      <c r="AG347" s="299"/>
    </row>
    <row r="348" spans="1:33" ht="25.2" customHeight="1">
      <c r="A348" s="305"/>
      <c r="B348" s="303"/>
      <c r="C348" s="303"/>
      <c r="D348" s="299"/>
      <c r="E348" s="299"/>
      <c r="F348" s="299"/>
      <c r="G348" s="299"/>
      <c r="H348" s="299"/>
      <c r="I348" s="299"/>
      <c r="J348" s="299"/>
      <c r="K348" s="299"/>
      <c r="L348" s="299"/>
      <c r="M348" s="299"/>
      <c r="N348" s="299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299"/>
      <c r="AA348" s="299"/>
      <c r="AB348" s="299"/>
      <c r="AC348" s="299"/>
      <c r="AD348" s="299"/>
      <c r="AE348" s="299"/>
      <c r="AF348" s="299"/>
      <c r="AG348" s="299"/>
    </row>
    <row r="349" spans="1:33" ht="25.2" customHeight="1">
      <c r="A349" s="305"/>
      <c r="B349" s="303"/>
      <c r="C349" s="303"/>
      <c r="D349" s="299"/>
      <c r="E349" s="299"/>
      <c r="F349" s="299"/>
      <c r="G349" s="299"/>
      <c r="H349" s="299"/>
      <c r="I349" s="299"/>
      <c r="J349" s="299"/>
      <c r="K349" s="299"/>
      <c r="L349" s="299"/>
      <c r="M349" s="299"/>
      <c r="N349" s="299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299"/>
      <c r="AA349" s="299"/>
      <c r="AB349" s="299"/>
      <c r="AC349" s="299"/>
      <c r="AD349" s="299"/>
      <c r="AE349" s="299"/>
      <c r="AF349" s="299"/>
      <c r="AG349" s="299"/>
    </row>
    <row r="350" spans="1:33" ht="25.2" customHeight="1">
      <c r="A350" s="305"/>
      <c r="B350" s="303"/>
      <c r="C350" s="303"/>
      <c r="D350" s="299"/>
      <c r="E350" s="299"/>
      <c r="F350" s="299"/>
      <c r="G350" s="299"/>
      <c r="H350" s="299"/>
      <c r="I350" s="299"/>
      <c r="J350" s="299"/>
      <c r="K350" s="299"/>
      <c r="L350" s="299"/>
      <c r="M350" s="29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299"/>
      <c r="AA350" s="299"/>
      <c r="AB350" s="299"/>
      <c r="AC350" s="299"/>
      <c r="AD350" s="299"/>
      <c r="AE350" s="299"/>
      <c r="AF350" s="299"/>
      <c r="AG350" s="299"/>
    </row>
    <row r="351" spans="1:33" ht="25.2" customHeight="1">
      <c r="A351" s="305"/>
      <c r="B351" s="303"/>
      <c r="C351" s="303"/>
      <c r="D351" s="299"/>
      <c r="E351" s="299"/>
      <c r="F351" s="299"/>
      <c r="G351" s="299"/>
      <c r="H351" s="299"/>
      <c r="I351" s="299"/>
      <c r="J351" s="299"/>
      <c r="K351" s="299"/>
      <c r="L351" s="299"/>
      <c r="M351" s="29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299"/>
      <c r="AA351" s="299"/>
      <c r="AB351" s="299"/>
      <c r="AC351" s="299"/>
      <c r="AD351" s="299"/>
      <c r="AE351" s="299"/>
      <c r="AF351" s="299"/>
      <c r="AG351" s="299"/>
    </row>
    <row r="352" spans="1:33" ht="25.2" customHeight="1">
      <c r="A352" s="305"/>
      <c r="B352" s="303"/>
      <c r="C352" s="303"/>
      <c r="D352" s="299"/>
      <c r="E352" s="299"/>
      <c r="F352" s="299"/>
      <c r="G352" s="299"/>
      <c r="H352" s="299"/>
      <c r="I352" s="299"/>
      <c r="J352" s="299"/>
      <c r="K352" s="299"/>
      <c r="L352" s="299"/>
      <c r="M352" s="299"/>
      <c r="N352" s="299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299"/>
      <c r="AA352" s="299"/>
      <c r="AB352" s="299"/>
      <c r="AC352" s="299"/>
      <c r="AD352" s="299"/>
      <c r="AE352" s="299"/>
      <c r="AF352" s="299"/>
      <c r="AG352" s="299"/>
    </row>
    <row r="353" spans="1:33" ht="25.2" customHeight="1">
      <c r="A353" s="305"/>
      <c r="B353" s="303"/>
      <c r="C353" s="303"/>
      <c r="D353" s="299"/>
      <c r="E353" s="299"/>
      <c r="F353" s="299"/>
      <c r="G353" s="299"/>
      <c r="H353" s="299"/>
      <c r="I353" s="299"/>
      <c r="J353" s="299"/>
      <c r="K353" s="299"/>
      <c r="L353" s="299"/>
      <c r="M353" s="299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299"/>
      <c r="AA353" s="299"/>
      <c r="AB353" s="299"/>
      <c r="AC353" s="299"/>
      <c r="AD353" s="299"/>
      <c r="AE353" s="299"/>
      <c r="AF353" s="299"/>
      <c r="AG353" s="299"/>
    </row>
    <row r="354" spans="1:33" ht="25.2" customHeight="1">
      <c r="A354" s="305"/>
      <c r="B354" s="303"/>
      <c r="C354" s="303"/>
      <c r="D354" s="299"/>
      <c r="E354" s="299"/>
      <c r="F354" s="299"/>
      <c r="G354" s="299"/>
      <c r="H354" s="299"/>
      <c r="I354" s="299"/>
      <c r="J354" s="299"/>
      <c r="K354" s="299"/>
      <c r="L354" s="299"/>
      <c r="M354" s="29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299"/>
      <c r="AA354" s="299"/>
      <c r="AB354" s="299"/>
      <c r="AC354" s="299"/>
      <c r="AD354" s="299"/>
      <c r="AE354" s="299"/>
      <c r="AF354" s="299"/>
      <c r="AG354" s="299"/>
    </row>
    <row r="355" spans="1:33" ht="25.2" customHeight="1">
      <c r="A355" s="305"/>
      <c r="B355" s="303"/>
      <c r="C355" s="303"/>
      <c r="D355" s="299"/>
      <c r="E355" s="299"/>
      <c r="F355" s="299"/>
      <c r="G355" s="299"/>
      <c r="H355" s="299"/>
      <c r="I355" s="299"/>
      <c r="J355" s="299"/>
      <c r="K355" s="299"/>
      <c r="L355" s="299"/>
      <c r="M355" s="29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299"/>
      <c r="AA355" s="299"/>
      <c r="AB355" s="299"/>
      <c r="AC355" s="299"/>
      <c r="AD355" s="299"/>
      <c r="AE355" s="299"/>
      <c r="AF355" s="299"/>
      <c r="AG355" s="299"/>
    </row>
    <row r="356" spans="1:33" ht="25.2" customHeight="1">
      <c r="A356" s="305"/>
      <c r="B356" s="303"/>
      <c r="C356" s="303"/>
      <c r="D356" s="299"/>
      <c r="E356" s="299"/>
      <c r="F356" s="299"/>
      <c r="G356" s="299"/>
      <c r="H356" s="299"/>
      <c r="I356" s="299"/>
      <c r="J356" s="299"/>
      <c r="K356" s="299"/>
      <c r="L356" s="299"/>
      <c r="M356" s="29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  <c r="AB356" s="299"/>
      <c r="AC356" s="299"/>
      <c r="AD356" s="299"/>
      <c r="AE356" s="299"/>
      <c r="AF356" s="299"/>
      <c r="AG356" s="299"/>
    </row>
    <row r="357" spans="1:33" ht="25.2" customHeight="1">
      <c r="A357" s="305"/>
      <c r="B357" s="303"/>
      <c r="C357" s="303"/>
      <c r="D357" s="299"/>
      <c r="E357" s="299"/>
      <c r="F357" s="299"/>
      <c r="G357" s="299"/>
      <c r="H357" s="299"/>
      <c r="I357" s="299"/>
      <c r="J357" s="299"/>
      <c r="K357" s="299"/>
      <c r="L357" s="299"/>
      <c r="M357" s="29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299"/>
      <c r="AA357" s="299"/>
      <c r="AB357" s="299"/>
      <c r="AC357" s="299"/>
      <c r="AD357" s="299"/>
      <c r="AE357" s="299"/>
      <c r="AF357" s="299"/>
      <c r="AG357" s="299"/>
    </row>
    <row r="358" spans="1:33" ht="25.2" customHeight="1">
      <c r="A358" s="305"/>
      <c r="B358" s="303"/>
      <c r="C358" s="303"/>
      <c r="D358" s="299"/>
      <c r="E358" s="299"/>
      <c r="F358" s="299"/>
      <c r="G358" s="299"/>
      <c r="H358" s="299"/>
      <c r="I358" s="299"/>
      <c r="J358" s="299"/>
      <c r="K358" s="299"/>
      <c r="L358" s="299"/>
      <c r="M358" s="29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  <c r="AB358" s="299"/>
      <c r="AC358" s="299"/>
      <c r="AD358" s="299"/>
      <c r="AE358" s="299"/>
      <c r="AF358" s="299"/>
      <c r="AG358" s="299"/>
    </row>
    <row r="359" spans="1:33" ht="25.2" customHeight="1">
      <c r="A359" s="305"/>
      <c r="B359" s="303"/>
      <c r="C359" s="303"/>
      <c r="D359" s="299"/>
      <c r="E359" s="299"/>
      <c r="F359" s="299"/>
      <c r="G359" s="299"/>
      <c r="H359" s="299"/>
      <c r="I359" s="299"/>
      <c r="J359" s="299"/>
      <c r="K359" s="299"/>
      <c r="L359" s="299"/>
      <c r="M359" s="29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299"/>
      <c r="AA359" s="299"/>
      <c r="AB359" s="299"/>
      <c r="AC359" s="299"/>
      <c r="AD359" s="299"/>
      <c r="AE359" s="299"/>
      <c r="AF359" s="299"/>
      <c r="AG359" s="299"/>
    </row>
    <row r="360" spans="1:33" ht="25.2" customHeight="1">
      <c r="A360" s="305"/>
      <c r="B360" s="303"/>
      <c r="C360" s="303"/>
      <c r="D360" s="299"/>
      <c r="E360" s="299"/>
      <c r="F360" s="299"/>
      <c r="G360" s="299"/>
      <c r="H360" s="299"/>
      <c r="I360" s="299"/>
      <c r="J360" s="299"/>
      <c r="K360" s="299"/>
      <c r="L360" s="299"/>
      <c r="M360" s="29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299"/>
      <c r="AA360" s="299"/>
      <c r="AB360" s="299"/>
      <c r="AC360" s="299"/>
      <c r="AD360" s="299"/>
      <c r="AE360" s="299"/>
      <c r="AF360" s="299"/>
      <c r="AG360" s="299"/>
    </row>
    <row r="361" spans="1:33" ht="25.2" customHeight="1">
      <c r="A361" s="305"/>
      <c r="B361" s="303"/>
      <c r="C361" s="303"/>
      <c r="D361" s="299"/>
      <c r="E361" s="299"/>
      <c r="F361" s="299"/>
      <c r="G361" s="299"/>
      <c r="H361" s="299"/>
      <c r="I361" s="299"/>
      <c r="J361" s="299"/>
      <c r="K361" s="299"/>
      <c r="L361" s="299"/>
      <c r="M361" s="299"/>
      <c r="N361" s="299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299"/>
      <c r="AA361" s="299"/>
      <c r="AB361" s="299"/>
      <c r="AC361" s="299"/>
      <c r="AD361" s="299"/>
      <c r="AE361" s="299"/>
      <c r="AF361" s="299"/>
      <c r="AG361" s="299"/>
    </row>
    <row r="362" spans="1:33" ht="25.2" customHeight="1">
      <c r="A362" s="305"/>
      <c r="B362" s="303"/>
      <c r="C362" s="303"/>
      <c r="D362" s="299"/>
      <c r="E362" s="299"/>
      <c r="F362" s="299"/>
      <c r="G362" s="299"/>
      <c r="H362" s="299"/>
      <c r="I362" s="299"/>
      <c r="J362" s="299"/>
      <c r="K362" s="299"/>
      <c r="L362" s="299"/>
      <c r="M362" s="29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299"/>
      <c r="AA362" s="299"/>
      <c r="AB362" s="299"/>
      <c r="AC362" s="299"/>
      <c r="AD362" s="299"/>
      <c r="AE362" s="299"/>
      <c r="AF362" s="299"/>
      <c r="AG362" s="299"/>
    </row>
    <row r="363" spans="1:33" ht="25.2" customHeight="1">
      <c r="A363" s="305"/>
      <c r="B363" s="303"/>
      <c r="C363" s="303"/>
      <c r="D363" s="299"/>
      <c r="E363" s="299"/>
      <c r="F363" s="299"/>
      <c r="G363" s="299"/>
      <c r="H363" s="299"/>
      <c r="I363" s="299"/>
      <c r="J363" s="299"/>
      <c r="K363" s="299"/>
      <c r="L363" s="299"/>
      <c r="M363" s="29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299"/>
      <c r="AA363" s="299"/>
      <c r="AB363" s="299"/>
      <c r="AC363" s="299"/>
      <c r="AD363" s="299"/>
      <c r="AE363" s="299"/>
      <c r="AF363" s="299"/>
      <c r="AG363" s="299"/>
    </row>
    <row r="364" spans="1:33" ht="25.2" customHeight="1">
      <c r="A364" s="305"/>
      <c r="B364" s="303"/>
      <c r="C364" s="303"/>
      <c r="D364" s="299"/>
      <c r="E364" s="299"/>
      <c r="F364" s="299"/>
      <c r="G364" s="299"/>
      <c r="H364" s="299"/>
      <c r="I364" s="299"/>
      <c r="J364" s="299"/>
      <c r="K364" s="299"/>
      <c r="L364" s="299"/>
      <c r="M364" s="29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299"/>
      <c r="AA364" s="299"/>
      <c r="AB364" s="299"/>
      <c r="AC364" s="299"/>
      <c r="AD364" s="299"/>
      <c r="AE364" s="299"/>
      <c r="AF364" s="299"/>
      <c r="AG364" s="299"/>
    </row>
    <row r="365" spans="1:33" ht="25.2" customHeight="1">
      <c r="A365" s="305"/>
      <c r="B365" s="303"/>
      <c r="C365" s="303"/>
      <c r="D365" s="299"/>
      <c r="E365" s="299"/>
      <c r="F365" s="299"/>
      <c r="G365" s="299"/>
      <c r="H365" s="299"/>
      <c r="I365" s="299"/>
      <c r="J365" s="299"/>
      <c r="K365" s="299"/>
      <c r="L365" s="299"/>
      <c r="M365" s="29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  <c r="AB365" s="299"/>
      <c r="AC365" s="299"/>
      <c r="AD365" s="299"/>
      <c r="AE365" s="299"/>
      <c r="AF365" s="299"/>
      <c r="AG365" s="299"/>
    </row>
    <row r="366" spans="1:33" ht="25.2" customHeight="1">
      <c r="A366" s="305"/>
      <c r="B366" s="303"/>
      <c r="C366" s="303"/>
      <c r="D366" s="299"/>
      <c r="E366" s="299"/>
      <c r="F366" s="299"/>
      <c r="G366" s="299"/>
      <c r="H366" s="299"/>
      <c r="I366" s="299"/>
      <c r="J366" s="299"/>
      <c r="K366" s="299"/>
      <c r="L366" s="299"/>
      <c r="M366" s="29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299"/>
      <c r="AA366" s="299"/>
      <c r="AB366" s="299"/>
      <c r="AC366" s="299"/>
      <c r="AD366" s="299"/>
      <c r="AE366" s="299"/>
      <c r="AF366" s="299"/>
      <c r="AG366" s="299"/>
    </row>
    <row r="367" spans="1:33" ht="25.2" customHeight="1">
      <c r="A367" s="305"/>
      <c r="B367" s="303"/>
      <c r="C367" s="303"/>
      <c r="D367" s="299"/>
      <c r="E367" s="299"/>
      <c r="F367" s="299"/>
      <c r="G367" s="299"/>
      <c r="H367" s="299"/>
      <c r="I367" s="299"/>
      <c r="J367" s="299"/>
      <c r="K367" s="299"/>
      <c r="L367" s="299"/>
      <c r="M367" s="29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299"/>
      <c r="AA367" s="299"/>
      <c r="AB367" s="299"/>
      <c r="AC367" s="299"/>
      <c r="AD367" s="299"/>
      <c r="AE367" s="299"/>
      <c r="AF367" s="299"/>
      <c r="AG367" s="299"/>
    </row>
    <row r="368" spans="1:33" ht="25.2" customHeight="1">
      <c r="A368" s="305"/>
      <c r="B368" s="303"/>
      <c r="C368" s="303"/>
      <c r="D368" s="299"/>
      <c r="E368" s="299"/>
      <c r="F368" s="299"/>
      <c r="G368" s="299"/>
      <c r="H368" s="299"/>
      <c r="I368" s="299"/>
      <c r="J368" s="299"/>
      <c r="K368" s="299"/>
      <c r="L368" s="299"/>
      <c r="M368" s="299"/>
      <c r="N368" s="299"/>
      <c r="O368" s="299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299"/>
      <c r="AA368" s="299"/>
      <c r="AB368" s="299"/>
      <c r="AC368" s="299"/>
      <c r="AD368" s="299"/>
      <c r="AE368" s="299"/>
      <c r="AF368" s="299"/>
      <c r="AG368" s="299"/>
    </row>
    <row r="369" spans="1:33" ht="25.2" customHeight="1">
      <c r="A369" s="305"/>
      <c r="B369" s="303"/>
      <c r="C369" s="303"/>
      <c r="D369" s="299"/>
      <c r="E369" s="299"/>
      <c r="F369" s="299"/>
      <c r="G369" s="299"/>
      <c r="H369" s="299"/>
      <c r="I369" s="299"/>
      <c r="J369" s="299"/>
      <c r="K369" s="299"/>
      <c r="L369" s="299"/>
      <c r="M369" s="29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299"/>
      <c r="AA369" s="299"/>
      <c r="AB369" s="299"/>
      <c r="AC369" s="299"/>
      <c r="AD369" s="299"/>
      <c r="AE369" s="299"/>
      <c r="AF369" s="299"/>
      <c r="AG369" s="299"/>
    </row>
    <row r="370" spans="1:33" ht="25.2" customHeight="1">
      <c r="A370" s="305"/>
      <c r="B370" s="303"/>
      <c r="C370" s="303"/>
      <c r="D370" s="299"/>
      <c r="E370" s="299"/>
      <c r="F370" s="299"/>
      <c r="G370" s="299"/>
      <c r="H370" s="299"/>
      <c r="I370" s="299"/>
      <c r="J370" s="299"/>
      <c r="K370" s="299"/>
      <c r="L370" s="299"/>
      <c r="M370" s="29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299"/>
      <c r="AA370" s="299"/>
      <c r="AB370" s="299"/>
      <c r="AC370" s="299"/>
      <c r="AD370" s="299"/>
      <c r="AE370" s="299"/>
      <c r="AF370" s="299"/>
      <c r="AG370" s="299"/>
    </row>
    <row r="371" spans="1:33" ht="25.2" customHeight="1">
      <c r="A371" s="305"/>
      <c r="B371" s="303"/>
      <c r="C371" s="303"/>
      <c r="D371" s="299"/>
      <c r="E371" s="299"/>
      <c r="F371" s="299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  <c r="AB371" s="299"/>
      <c r="AC371" s="299"/>
      <c r="AD371" s="299"/>
      <c r="AE371" s="299"/>
      <c r="AF371" s="299"/>
      <c r="AG371" s="299"/>
    </row>
    <row r="372" spans="1:33" ht="25.2" customHeight="1">
      <c r="A372" s="305"/>
      <c r="B372" s="303"/>
      <c r="C372" s="303"/>
      <c r="D372" s="299"/>
      <c r="E372" s="299"/>
      <c r="F372" s="299"/>
      <c r="G372" s="299"/>
      <c r="H372" s="299"/>
      <c r="I372" s="299"/>
      <c r="J372" s="299"/>
      <c r="K372" s="299"/>
      <c r="L372" s="299"/>
      <c r="M372" s="29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299"/>
      <c r="AA372" s="299"/>
      <c r="AB372" s="299"/>
      <c r="AC372" s="299"/>
      <c r="AD372" s="299"/>
      <c r="AE372" s="299"/>
      <c r="AF372" s="299"/>
      <c r="AG372" s="299"/>
    </row>
    <row r="373" spans="1:33" ht="25.2" customHeight="1">
      <c r="A373" s="305"/>
      <c r="B373" s="303"/>
      <c r="C373" s="303"/>
      <c r="D373" s="299"/>
      <c r="E373" s="299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299"/>
      <c r="AA373" s="299"/>
      <c r="AB373" s="299"/>
      <c r="AC373" s="299"/>
      <c r="AD373" s="299"/>
      <c r="AE373" s="299"/>
      <c r="AF373" s="299"/>
      <c r="AG373" s="299"/>
    </row>
    <row r="374" spans="1:33" ht="25.2" customHeight="1">
      <c r="A374" s="305"/>
      <c r="B374" s="303"/>
      <c r="C374" s="303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299"/>
      <c r="AG374" s="299"/>
    </row>
    <row r="375" spans="1:33" ht="25.2" customHeight="1">
      <c r="A375" s="305"/>
      <c r="B375" s="303"/>
      <c r="C375" s="303"/>
      <c r="D375" s="299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299"/>
      <c r="AA375" s="299"/>
      <c r="AB375" s="299"/>
      <c r="AC375" s="299"/>
      <c r="AD375" s="299"/>
      <c r="AE375" s="299"/>
      <c r="AF375" s="299"/>
      <c r="AG375" s="299"/>
    </row>
    <row r="376" spans="1:33" ht="25.2" customHeight="1">
      <c r="A376" s="305"/>
      <c r="B376" s="303"/>
      <c r="C376" s="303"/>
      <c r="D376" s="299"/>
      <c r="E376" s="299"/>
      <c r="F376" s="299"/>
      <c r="G376" s="299"/>
      <c r="H376" s="299"/>
      <c r="I376" s="299"/>
      <c r="J376" s="299"/>
      <c r="K376" s="299"/>
      <c r="L376" s="299"/>
      <c r="M376" s="29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299"/>
      <c r="AA376" s="299"/>
      <c r="AB376" s="299"/>
      <c r="AC376" s="299"/>
      <c r="AD376" s="299"/>
      <c r="AE376" s="299"/>
      <c r="AF376" s="299"/>
      <c r="AG376" s="299"/>
    </row>
    <row r="377" spans="1:33" ht="25.2" customHeight="1">
      <c r="A377" s="305"/>
      <c r="B377" s="303"/>
      <c r="C377" s="303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299"/>
      <c r="AA377" s="299"/>
      <c r="AB377" s="299"/>
      <c r="AC377" s="299"/>
      <c r="AD377" s="299"/>
      <c r="AE377" s="299"/>
      <c r="AF377" s="299"/>
      <c r="AG377" s="299"/>
    </row>
    <row r="378" spans="1:33" ht="25.2" customHeight="1">
      <c r="A378" s="305"/>
      <c r="B378" s="303"/>
      <c r="C378" s="303"/>
      <c r="D378" s="299"/>
      <c r="E378" s="299"/>
      <c r="F378" s="299"/>
      <c r="G378" s="299"/>
      <c r="H378" s="299"/>
      <c r="I378" s="299"/>
      <c r="J378" s="299"/>
      <c r="K378" s="299"/>
      <c r="L378" s="299"/>
      <c r="M378" s="29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299"/>
      <c r="AA378" s="299"/>
      <c r="AB378" s="299"/>
      <c r="AC378" s="299"/>
      <c r="AD378" s="299"/>
      <c r="AE378" s="299"/>
      <c r="AF378" s="299"/>
      <c r="AG378" s="299"/>
    </row>
    <row r="379" spans="1:33" ht="25.2" customHeight="1">
      <c r="A379" s="305"/>
      <c r="B379" s="303"/>
      <c r="C379" s="303"/>
      <c r="D379" s="299"/>
      <c r="E379" s="299"/>
      <c r="F379" s="299"/>
      <c r="G379" s="299"/>
      <c r="H379" s="299"/>
      <c r="I379" s="299"/>
      <c r="J379" s="299"/>
      <c r="K379" s="299"/>
      <c r="L379" s="299"/>
      <c r="M379" s="299"/>
      <c r="N379" s="299"/>
      <c r="O379" s="299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299"/>
      <c r="AA379" s="299"/>
      <c r="AB379" s="299"/>
      <c r="AC379" s="299"/>
      <c r="AD379" s="299"/>
      <c r="AE379" s="299"/>
      <c r="AF379" s="299"/>
      <c r="AG379" s="299"/>
    </row>
    <row r="380" spans="1:33" ht="25.2" customHeight="1">
      <c r="A380" s="305"/>
      <c r="B380" s="303"/>
      <c r="C380" s="303"/>
      <c r="D380" s="299"/>
      <c r="E380" s="299"/>
      <c r="F380" s="299"/>
      <c r="G380" s="299"/>
      <c r="H380" s="299"/>
      <c r="I380" s="299"/>
      <c r="J380" s="299"/>
      <c r="K380" s="299"/>
      <c r="L380" s="299"/>
      <c r="M380" s="29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299"/>
      <c r="AA380" s="299"/>
      <c r="AB380" s="299"/>
      <c r="AC380" s="299"/>
      <c r="AD380" s="299"/>
      <c r="AE380" s="299"/>
      <c r="AF380" s="299"/>
      <c r="AG380" s="299"/>
    </row>
    <row r="381" spans="1:33" ht="25.2" customHeight="1">
      <c r="A381" s="305"/>
      <c r="B381" s="303"/>
      <c r="C381" s="303"/>
      <c r="D381" s="299"/>
      <c r="E381" s="299"/>
      <c r="F381" s="299"/>
      <c r="G381" s="299"/>
      <c r="H381" s="299"/>
      <c r="I381" s="299"/>
      <c r="J381" s="299"/>
      <c r="K381" s="299"/>
      <c r="L381" s="299"/>
      <c r="M381" s="29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299"/>
      <c r="AA381" s="299"/>
      <c r="AB381" s="299"/>
      <c r="AC381" s="299"/>
      <c r="AD381" s="299"/>
      <c r="AE381" s="299"/>
      <c r="AF381" s="299"/>
      <c r="AG381" s="299"/>
    </row>
    <row r="382" spans="1:33" ht="25.2" customHeight="1">
      <c r="A382" s="305"/>
      <c r="B382" s="303"/>
      <c r="C382" s="303"/>
      <c r="D382" s="299"/>
      <c r="E382" s="299"/>
      <c r="F382" s="299"/>
      <c r="G382" s="299"/>
      <c r="H382" s="299"/>
      <c r="I382" s="299"/>
      <c r="J382" s="299"/>
      <c r="K382" s="299"/>
      <c r="L382" s="299"/>
      <c r="M382" s="29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299"/>
      <c r="AA382" s="299"/>
      <c r="AB382" s="299"/>
      <c r="AC382" s="299"/>
      <c r="AD382" s="299"/>
      <c r="AE382" s="299"/>
      <c r="AF382" s="299"/>
      <c r="AG382" s="299"/>
    </row>
    <row r="383" spans="1:33" ht="25.2" customHeight="1">
      <c r="A383" s="305"/>
      <c r="B383" s="303"/>
      <c r="C383" s="303"/>
      <c r="D383" s="299"/>
      <c r="E383" s="299"/>
      <c r="F383" s="299"/>
      <c r="G383" s="299"/>
      <c r="H383" s="299"/>
      <c r="I383" s="299"/>
      <c r="J383" s="299"/>
      <c r="K383" s="299"/>
      <c r="L383" s="299"/>
      <c r="M383" s="29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299"/>
      <c r="AA383" s="299"/>
      <c r="AB383" s="299"/>
      <c r="AC383" s="299"/>
      <c r="AD383" s="299"/>
      <c r="AE383" s="299"/>
      <c r="AF383" s="299"/>
      <c r="AG383" s="299"/>
    </row>
    <row r="384" spans="1:33" ht="25.2" customHeight="1">
      <c r="A384" s="305"/>
      <c r="B384" s="303"/>
      <c r="C384" s="303"/>
      <c r="D384" s="299"/>
      <c r="E384" s="299"/>
      <c r="F384" s="299"/>
      <c r="G384" s="299"/>
      <c r="H384" s="299"/>
      <c r="I384" s="299"/>
      <c r="J384" s="299"/>
      <c r="K384" s="299"/>
      <c r="L384" s="299"/>
      <c r="M384" s="29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299"/>
      <c r="AA384" s="299"/>
      <c r="AB384" s="299"/>
      <c r="AC384" s="299"/>
      <c r="AD384" s="299"/>
      <c r="AE384" s="299"/>
      <c r="AF384" s="299"/>
      <c r="AG384" s="299"/>
    </row>
    <row r="385" spans="1:33" ht="25.2" customHeight="1">
      <c r="A385" s="305"/>
      <c r="B385" s="303"/>
      <c r="C385" s="303"/>
      <c r="D385" s="299"/>
      <c r="E385" s="299"/>
      <c r="F385" s="299"/>
      <c r="G385" s="299"/>
      <c r="H385" s="299"/>
      <c r="I385" s="299"/>
      <c r="J385" s="299"/>
      <c r="K385" s="299"/>
      <c r="L385" s="299"/>
      <c r="M385" s="29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  <c r="AA385" s="299"/>
      <c r="AB385" s="299"/>
      <c r="AC385" s="299"/>
      <c r="AD385" s="299"/>
      <c r="AE385" s="299"/>
      <c r="AF385" s="299"/>
      <c r="AG385" s="299"/>
    </row>
    <row r="386" spans="1:33" ht="25.2" customHeight="1">
      <c r="A386" s="305"/>
      <c r="B386" s="303"/>
      <c r="C386" s="303"/>
      <c r="D386" s="299"/>
      <c r="E386" s="299"/>
      <c r="F386" s="299"/>
      <c r="G386" s="299"/>
      <c r="H386" s="299"/>
      <c r="I386" s="299"/>
      <c r="J386" s="299"/>
      <c r="K386" s="299"/>
      <c r="L386" s="299"/>
      <c r="M386" s="29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  <c r="AA386" s="299"/>
      <c r="AB386" s="299"/>
      <c r="AC386" s="299"/>
      <c r="AD386" s="299"/>
      <c r="AE386" s="299"/>
      <c r="AF386" s="299"/>
      <c r="AG386" s="299"/>
    </row>
    <row r="387" spans="1:33" ht="25.2" customHeight="1">
      <c r="A387" s="305"/>
      <c r="B387" s="303"/>
      <c r="C387" s="303"/>
      <c r="D387" s="299"/>
      <c r="E387" s="299"/>
      <c r="F387" s="299"/>
      <c r="G387" s="299"/>
      <c r="H387" s="299"/>
      <c r="I387" s="299"/>
      <c r="J387" s="299"/>
      <c r="K387" s="299"/>
      <c r="L387" s="299"/>
      <c r="M387" s="29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299"/>
      <c r="AA387" s="299"/>
      <c r="AB387" s="299"/>
      <c r="AC387" s="299"/>
      <c r="AD387" s="299"/>
      <c r="AE387" s="299"/>
      <c r="AF387" s="299"/>
      <c r="AG387" s="299"/>
    </row>
    <row r="388" spans="1:33" ht="25.2" customHeight="1">
      <c r="A388" s="305"/>
      <c r="B388" s="303"/>
      <c r="C388" s="303"/>
      <c r="D388" s="299"/>
      <c r="E388" s="299"/>
      <c r="F388" s="299"/>
      <c r="G388" s="299"/>
      <c r="H388" s="299"/>
      <c r="I388" s="299"/>
      <c r="J388" s="299"/>
      <c r="K388" s="299"/>
      <c r="L388" s="299"/>
      <c r="M388" s="29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299"/>
      <c r="AA388" s="299"/>
      <c r="AB388" s="299"/>
      <c r="AC388" s="299"/>
      <c r="AD388" s="299"/>
      <c r="AE388" s="299"/>
      <c r="AF388" s="299"/>
      <c r="AG388" s="299"/>
    </row>
    <row r="389" spans="1:33" ht="25.2" customHeight="1">
      <c r="A389" s="305"/>
      <c r="B389" s="303"/>
      <c r="C389" s="303"/>
      <c r="D389" s="299"/>
      <c r="E389" s="299"/>
      <c r="F389" s="299"/>
      <c r="G389" s="299"/>
      <c r="H389" s="299"/>
      <c r="I389" s="299"/>
      <c r="J389" s="299"/>
      <c r="K389" s="299"/>
      <c r="L389" s="299"/>
      <c r="M389" s="299"/>
      <c r="N389" s="299"/>
      <c r="O389" s="299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299"/>
      <c r="AA389" s="299"/>
      <c r="AB389" s="299"/>
      <c r="AC389" s="299"/>
      <c r="AD389" s="299"/>
      <c r="AE389" s="299"/>
      <c r="AF389" s="299"/>
      <c r="AG389" s="299"/>
    </row>
    <row r="390" spans="1:33" ht="25.2" customHeight="1">
      <c r="A390" s="305"/>
      <c r="B390" s="303"/>
      <c r="C390" s="303"/>
      <c r="D390" s="299"/>
      <c r="E390" s="299"/>
      <c r="F390" s="299"/>
      <c r="G390" s="299"/>
      <c r="H390" s="299"/>
      <c r="I390" s="299"/>
      <c r="J390" s="299"/>
      <c r="K390" s="299"/>
      <c r="L390" s="299"/>
      <c r="M390" s="299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299"/>
      <c r="AA390" s="299"/>
      <c r="AB390" s="299"/>
      <c r="AC390" s="299"/>
      <c r="AD390" s="299"/>
      <c r="AE390" s="299"/>
      <c r="AF390" s="299"/>
      <c r="AG390" s="299"/>
    </row>
    <row r="391" spans="1:33" ht="25.2" customHeight="1">
      <c r="A391" s="305"/>
      <c r="B391" s="303"/>
      <c r="C391" s="303"/>
      <c r="D391" s="299"/>
      <c r="E391" s="299"/>
      <c r="F391" s="299"/>
      <c r="G391" s="299"/>
      <c r="H391" s="299"/>
      <c r="I391" s="299"/>
      <c r="J391" s="299"/>
      <c r="K391" s="299"/>
      <c r="L391" s="299"/>
      <c r="M391" s="299"/>
      <c r="N391" s="299"/>
      <c r="O391" s="299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299"/>
      <c r="AA391" s="299"/>
      <c r="AB391" s="299"/>
      <c r="AC391" s="299"/>
      <c r="AD391" s="299"/>
      <c r="AE391" s="299"/>
      <c r="AF391" s="299"/>
      <c r="AG391" s="299"/>
    </row>
    <row r="392" spans="1:33" ht="25.2" customHeight="1">
      <c r="A392" s="305"/>
      <c r="B392" s="303"/>
      <c r="C392" s="303"/>
      <c r="D392" s="299"/>
      <c r="E392" s="299"/>
      <c r="F392" s="299"/>
      <c r="G392" s="299"/>
      <c r="H392" s="299"/>
      <c r="I392" s="299"/>
      <c r="J392" s="299"/>
      <c r="K392" s="299"/>
      <c r="L392" s="299"/>
      <c r="M392" s="29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299"/>
      <c r="AA392" s="299"/>
      <c r="AB392" s="299"/>
      <c r="AC392" s="299"/>
      <c r="AD392" s="299"/>
      <c r="AE392" s="299"/>
      <c r="AF392" s="299"/>
      <c r="AG392" s="299"/>
    </row>
    <row r="393" spans="1:33" ht="25.2" customHeight="1">
      <c r="A393" s="305"/>
      <c r="B393" s="303"/>
      <c r="C393" s="303"/>
      <c r="D393" s="299"/>
      <c r="E393" s="299"/>
      <c r="F393" s="299"/>
      <c r="G393" s="299"/>
      <c r="H393" s="299"/>
      <c r="I393" s="299"/>
      <c r="J393" s="299"/>
      <c r="K393" s="299"/>
      <c r="L393" s="299"/>
      <c r="M393" s="29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299"/>
      <c r="AA393" s="299"/>
      <c r="AB393" s="299"/>
      <c r="AC393" s="299"/>
      <c r="AD393" s="299"/>
      <c r="AE393" s="299"/>
      <c r="AF393" s="299"/>
      <c r="AG393" s="299"/>
    </row>
    <row r="394" spans="1:33" ht="25.2" customHeight="1">
      <c r="A394" s="305"/>
      <c r="B394" s="303"/>
      <c r="C394" s="303"/>
      <c r="D394" s="299"/>
      <c r="E394" s="299"/>
      <c r="F394" s="299"/>
      <c r="G394" s="299"/>
      <c r="H394" s="299"/>
      <c r="I394" s="299"/>
      <c r="J394" s="299"/>
      <c r="K394" s="299"/>
      <c r="L394" s="299"/>
      <c r="M394" s="29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299"/>
      <c r="AA394" s="299"/>
      <c r="AB394" s="299"/>
      <c r="AC394" s="299"/>
      <c r="AD394" s="299"/>
      <c r="AE394" s="299"/>
      <c r="AF394" s="299"/>
      <c r="AG394" s="299"/>
    </row>
    <row r="395" spans="1:33" ht="25.2" customHeight="1">
      <c r="A395" s="305"/>
      <c r="B395" s="303"/>
      <c r="C395" s="303"/>
      <c r="D395" s="299"/>
      <c r="E395" s="299"/>
      <c r="F395" s="299"/>
      <c r="G395" s="299"/>
      <c r="H395" s="299"/>
      <c r="I395" s="299"/>
      <c r="J395" s="299"/>
      <c r="K395" s="299"/>
      <c r="L395" s="299"/>
      <c r="M395" s="299"/>
      <c r="N395" s="299"/>
      <c r="O395" s="299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299"/>
      <c r="AA395" s="299"/>
      <c r="AB395" s="299"/>
      <c r="AC395" s="299"/>
      <c r="AD395" s="299"/>
      <c r="AE395" s="299"/>
      <c r="AF395" s="299"/>
      <c r="AG395" s="299"/>
    </row>
    <row r="396" spans="1:33" ht="25.2" customHeight="1">
      <c r="A396" s="305"/>
      <c r="B396" s="303"/>
      <c r="C396" s="303"/>
      <c r="D396" s="299"/>
      <c r="E396" s="299"/>
      <c r="F396" s="299"/>
      <c r="G396" s="299"/>
      <c r="H396" s="299"/>
      <c r="I396" s="299"/>
      <c r="J396" s="299"/>
      <c r="K396" s="299"/>
      <c r="L396" s="299"/>
      <c r="M396" s="29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299"/>
      <c r="AA396" s="299"/>
      <c r="AB396" s="299"/>
      <c r="AC396" s="299"/>
      <c r="AD396" s="299"/>
      <c r="AE396" s="299"/>
      <c r="AF396" s="299"/>
      <c r="AG396" s="299"/>
    </row>
    <row r="397" spans="1:33" ht="25.2" customHeight="1">
      <c r="A397" s="305"/>
      <c r="B397" s="303"/>
      <c r="C397" s="303"/>
      <c r="D397" s="299"/>
      <c r="E397" s="299"/>
      <c r="F397" s="299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  <c r="AB397" s="299"/>
      <c r="AC397" s="299"/>
      <c r="AD397" s="299"/>
      <c r="AE397" s="299"/>
      <c r="AF397" s="299"/>
      <c r="AG397" s="299"/>
    </row>
    <row r="398" spans="1:33" ht="25.2" customHeight="1">
      <c r="A398" s="305"/>
      <c r="B398" s="303"/>
      <c r="C398" s="303"/>
      <c r="D398" s="299"/>
      <c r="E398" s="299"/>
      <c r="F398" s="299"/>
      <c r="G398" s="299"/>
      <c r="H398" s="299"/>
      <c r="I398" s="299"/>
      <c r="J398" s="299"/>
      <c r="K398" s="299"/>
      <c r="L398" s="299"/>
      <c r="M398" s="29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299"/>
      <c r="AA398" s="299"/>
      <c r="AB398" s="299"/>
      <c r="AC398" s="299"/>
      <c r="AD398" s="299"/>
      <c r="AE398" s="299"/>
      <c r="AF398" s="299"/>
      <c r="AG398" s="299"/>
    </row>
    <row r="399" spans="1:33" ht="25.2" customHeight="1">
      <c r="A399" s="305"/>
      <c r="B399" s="303"/>
      <c r="C399" s="303"/>
      <c r="D399" s="299"/>
      <c r="E399" s="299"/>
      <c r="F399" s="299"/>
      <c r="G399" s="299"/>
      <c r="H399" s="299"/>
      <c r="I399" s="299"/>
      <c r="J399" s="299"/>
      <c r="K399" s="299"/>
      <c r="L399" s="299"/>
      <c r="M399" s="29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299"/>
      <c r="AA399" s="299"/>
      <c r="AB399" s="299"/>
      <c r="AC399" s="299"/>
      <c r="AD399" s="299"/>
      <c r="AE399" s="299"/>
      <c r="AF399" s="299"/>
      <c r="AG399" s="299"/>
    </row>
    <row r="400" spans="1:33" ht="25.2" customHeight="1">
      <c r="A400" s="305"/>
      <c r="B400" s="303"/>
      <c r="C400" s="303"/>
      <c r="D400" s="299"/>
      <c r="E400" s="299"/>
      <c r="F400" s="299"/>
      <c r="G400" s="299"/>
      <c r="H400" s="299"/>
      <c r="I400" s="299"/>
      <c r="J400" s="299"/>
      <c r="K400" s="299"/>
      <c r="L400" s="299"/>
      <c r="M400" s="29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299"/>
      <c r="AA400" s="299"/>
      <c r="AB400" s="299"/>
      <c r="AC400" s="299"/>
      <c r="AD400" s="299"/>
      <c r="AE400" s="299"/>
      <c r="AF400" s="299"/>
      <c r="AG400" s="299"/>
    </row>
    <row r="401" spans="1:33" ht="25.2" customHeight="1">
      <c r="A401" s="305"/>
      <c r="B401" s="303"/>
      <c r="C401" s="303"/>
      <c r="D401" s="299"/>
      <c r="E401" s="299"/>
      <c r="F401" s="299"/>
      <c r="G401" s="299"/>
      <c r="H401" s="299"/>
      <c r="I401" s="299"/>
      <c r="J401" s="299"/>
      <c r="K401" s="299"/>
      <c r="L401" s="299"/>
      <c r="M401" s="29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299"/>
      <c r="AA401" s="299"/>
      <c r="AB401" s="299"/>
      <c r="AC401" s="299"/>
      <c r="AD401" s="299"/>
      <c r="AE401" s="299"/>
      <c r="AF401" s="299"/>
      <c r="AG401" s="299"/>
    </row>
    <row r="402" spans="1:33" ht="25.2" customHeight="1">
      <c r="A402" s="305"/>
      <c r="B402" s="303"/>
      <c r="C402" s="303"/>
      <c r="D402" s="299"/>
      <c r="E402" s="299"/>
      <c r="F402" s="299"/>
      <c r="G402" s="299"/>
      <c r="H402" s="299"/>
      <c r="I402" s="299"/>
      <c r="J402" s="299"/>
      <c r="K402" s="299"/>
      <c r="L402" s="299"/>
      <c r="M402" s="29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299"/>
      <c r="AA402" s="299"/>
      <c r="AB402" s="299"/>
      <c r="AC402" s="299"/>
      <c r="AD402" s="299"/>
      <c r="AE402" s="299"/>
      <c r="AF402" s="299"/>
      <c r="AG402" s="299"/>
    </row>
    <row r="403" spans="1:33" ht="25.2" customHeight="1">
      <c r="A403" s="305"/>
      <c r="B403" s="303"/>
      <c r="C403" s="303"/>
      <c r="D403" s="299"/>
      <c r="E403" s="299"/>
      <c r="F403" s="299"/>
      <c r="G403" s="299"/>
      <c r="H403" s="299"/>
      <c r="I403" s="299"/>
      <c r="J403" s="299"/>
      <c r="K403" s="299"/>
      <c r="L403" s="299"/>
      <c r="M403" s="299"/>
      <c r="N403" s="299"/>
      <c r="O403" s="299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299"/>
      <c r="AA403" s="299"/>
      <c r="AB403" s="299"/>
      <c r="AC403" s="299"/>
      <c r="AD403" s="299"/>
      <c r="AE403" s="299"/>
      <c r="AF403" s="299"/>
      <c r="AG403" s="299"/>
    </row>
    <row r="404" spans="1:33" ht="25.2" customHeight="1">
      <c r="A404" s="305"/>
      <c r="B404" s="303"/>
      <c r="C404" s="303"/>
      <c r="D404" s="299"/>
      <c r="E404" s="299"/>
      <c r="F404" s="299"/>
      <c r="G404" s="299"/>
      <c r="H404" s="299"/>
      <c r="I404" s="299"/>
      <c r="J404" s="299"/>
      <c r="K404" s="299"/>
      <c r="L404" s="299"/>
      <c r="M404" s="29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299"/>
      <c r="AA404" s="299"/>
      <c r="AB404" s="299"/>
      <c r="AC404" s="299"/>
      <c r="AD404" s="299"/>
      <c r="AE404" s="299"/>
      <c r="AF404" s="299"/>
      <c r="AG404" s="299"/>
    </row>
    <row r="405" spans="1:33" ht="25.2" customHeight="1">
      <c r="A405" s="305"/>
      <c r="B405" s="303"/>
      <c r="C405" s="303"/>
      <c r="D405" s="299"/>
      <c r="E405" s="299"/>
      <c r="F405" s="299"/>
      <c r="G405" s="299"/>
      <c r="H405" s="299"/>
      <c r="I405" s="299"/>
      <c r="J405" s="299"/>
      <c r="K405" s="299"/>
      <c r="L405" s="299"/>
      <c r="M405" s="29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299"/>
      <c r="AA405" s="299"/>
      <c r="AB405" s="299"/>
      <c r="AC405" s="299"/>
      <c r="AD405" s="299"/>
      <c r="AE405" s="299"/>
      <c r="AF405" s="299"/>
      <c r="AG405" s="299"/>
    </row>
    <row r="406" spans="1:33" ht="25.2" customHeight="1">
      <c r="A406" s="305"/>
      <c r="B406" s="303"/>
      <c r="C406" s="303"/>
      <c r="D406" s="299"/>
      <c r="E406" s="299"/>
      <c r="F406" s="299"/>
      <c r="G406" s="299"/>
      <c r="H406" s="299"/>
      <c r="I406" s="299"/>
      <c r="J406" s="299"/>
      <c r="K406" s="299"/>
      <c r="L406" s="299"/>
      <c r="M406" s="29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299"/>
      <c r="AA406" s="299"/>
      <c r="AB406" s="299"/>
      <c r="AC406" s="299"/>
      <c r="AD406" s="299"/>
      <c r="AE406" s="299"/>
      <c r="AF406" s="299"/>
      <c r="AG406" s="299"/>
    </row>
    <row r="407" spans="1:33" ht="25.2" customHeight="1">
      <c r="A407" s="305"/>
      <c r="B407" s="303"/>
      <c r="C407" s="303"/>
      <c r="D407" s="299"/>
      <c r="E407" s="299"/>
      <c r="F407" s="299"/>
      <c r="G407" s="299"/>
      <c r="H407" s="299"/>
      <c r="I407" s="299"/>
      <c r="J407" s="299"/>
      <c r="K407" s="299"/>
      <c r="L407" s="299"/>
      <c r="M407" s="29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299"/>
      <c r="AA407" s="299"/>
      <c r="AB407" s="299"/>
      <c r="AC407" s="299"/>
      <c r="AD407" s="299"/>
      <c r="AE407" s="299"/>
      <c r="AF407" s="299"/>
      <c r="AG407" s="299"/>
    </row>
    <row r="408" spans="1:33" ht="25.2" customHeight="1">
      <c r="A408" s="305"/>
      <c r="B408" s="303"/>
      <c r="C408" s="303"/>
      <c r="D408" s="299"/>
      <c r="E408" s="299"/>
      <c r="F408" s="299"/>
      <c r="G408" s="299"/>
      <c r="H408" s="299"/>
      <c r="I408" s="299"/>
      <c r="J408" s="299"/>
      <c r="K408" s="299"/>
      <c r="L408" s="299"/>
      <c r="M408" s="29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299"/>
      <c r="AA408" s="299"/>
      <c r="AB408" s="299"/>
      <c r="AC408" s="299"/>
      <c r="AD408" s="299"/>
      <c r="AE408" s="299"/>
      <c r="AF408" s="299"/>
      <c r="AG408" s="299"/>
    </row>
    <row r="409" spans="1:33" ht="25.2" customHeight="1">
      <c r="A409" s="305"/>
      <c r="B409" s="303"/>
      <c r="C409" s="303"/>
      <c r="D409" s="299"/>
      <c r="E409" s="299"/>
      <c r="F409" s="299"/>
      <c r="G409" s="299"/>
      <c r="H409" s="299"/>
      <c r="I409" s="299"/>
      <c r="J409" s="299"/>
      <c r="K409" s="299"/>
      <c r="L409" s="299"/>
      <c r="M409" s="29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299"/>
      <c r="AA409" s="299"/>
      <c r="AB409" s="299"/>
      <c r="AC409" s="299"/>
      <c r="AD409" s="299"/>
      <c r="AE409" s="299"/>
      <c r="AF409" s="299"/>
      <c r="AG409" s="299"/>
    </row>
    <row r="410" spans="1:33" ht="25.2" customHeight="1">
      <c r="A410" s="305"/>
      <c r="B410" s="303"/>
      <c r="C410" s="303"/>
      <c r="D410" s="299"/>
      <c r="E410" s="299"/>
      <c r="F410" s="299"/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299"/>
      <c r="AA410" s="299"/>
      <c r="AB410" s="299"/>
      <c r="AC410" s="299"/>
      <c r="AD410" s="299"/>
      <c r="AE410" s="299"/>
      <c r="AF410" s="299"/>
      <c r="AG410" s="299"/>
    </row>
    <row r="411" spans="1:33" ht="25.2" customHeight="1">
      <c r="A411" s="305"/>
      <c r="B411" s="303"/>
      <c r="C411" s="303"/>
      <c r="D411" s="299"/>
      <c r="E411" s="299"/>
      <c r="F411" s="299"/>
      <c r="G411" s="299"/>
      <c r="H411" s="299"/>
      <c r="I411" s="299"/>
      <c r="J411" s="299"/>
      <c r="K411" s="299"/>
      <c r="L411" s="299"/>
      <c r="M411" s="299"/>
      <c r="N411" s="299"/>
      <c r="O411" s="299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299"/>
      <c r="AA411" s="299"/>
      <c r="AB411" s="299"/>
      <c r="AC411" s="299"/>
      <c r="AD411" s="299"/>
      <c r="AE411" s="299"/>
      <c r="AF411" s="299"/>
      <c r="AG411" s="299"/>
    </row>
    <row r="412" spans="1:33" ht="25.2" customHeight="1">
      <c r="A412" s="305"/>
      <c r="B412" s="303"/>
      <c r="C412" s="303"/>
      <c r="D412" s="299"/>
      <c r="E412" s="299"/>
      <c r="F412" s="299"/>
      <c r="G412" s="299"/>
      <c r="H412" s="299"/>
      <c r="I412" s="299"/>
      <c r="J412" s="299"/>
      <c r="K412" s="299"/>
      <c r="L412" s="299"/>
      <c r="M412" s="299"/>
      <c r="N412" s="299"/>
      <c r="O412" s="299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299"/>
      <c r="AA412" s="299"/>
      <c r="AB412" s="299"/>
      <c r="AC412" s="299"/>
      <c r="AD412" s="299"/>
      <c r="AE412" s="299"/>
      <c r="AF412" s="299"/>
      <c r="AG412" s="299"/>
    </row>
    <row r="413" spans="1:33" ht="25.2" customHeight="1">
      <c r="A413" s="305"/>
      <c r="B413" s="303"/>
      <c r="C413" s="303"/>
      <c r="D413" s="299"/>
      <c r="E413" s="299"/>
      <c r="F413" s="299"/>
      <c r="G413" s="299"/>
      <c r="H413" s="299"/>
      <c r="I413" s="299"/>
      <c r="J413" s="299"/>
      <c r="K413" s="299"/>
      <c r="L413" s="299"/>
      <c r="M413" s="29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299"/>
      <c r="AA413" s="299"/>
      <c r="AB413" s="299"/>
      <c r="AC413" s="299"/>
      <c r="AD413" s="299"/>
      <c r="AE413" s="299"/>
      <c r="AF413" s="299"/>
      <c r="AG413" s="299"/>
    </row>
    <row r="414" spans="1:33" ht="25.2" customHeight="1">
      <c r="A414" s="305"/>
      <c r="B414" s="303"/>
      <c r="C414" s="303"/>
      <c r="D414" s="299"/>
      <c r="E414" s="299"/>
      <c r="F414" s="299"/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  <c r="AB414" s="299"/>
      <c r="AC414" s="299"/>
      <c r="AD414" s="299"/>
      <c r="AE414" s="299"/>
      <c r="AF414" s="299"/>
      <c r="AG414" s="299"/>
    </row>
    <row r="415" spans="1:33" ht="25.2" customHeight="1">
      <c r="A415" s="305"/>
      <c r="B415" s="303"/>
      <c r="C415" s="303"/>
      <c r="D415" s="299"/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  <c r="AB415" s="299"/>
      <c r="AC415" s="299"/>
      <c r="AD415" s="299"/>
      <c r="AE415" s="299"/>
      <c r="AF415" s="299"/>
      <c r="AG415" s="299"/>
    </row>
    <row r="416" spans="1:33" ht="25.2" customHeight="1">
      <c r="A416" s="305"/>
      <c r="B416" s="303"/>
      <c r="C416" s="303"/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  <c r="AB416" s="299"/>
      <c r="AC416" s="299"/>
      <c r="AD416" s="299"/>
      <c r="AE416" s="299"/>
      <c r="AF416" s="299"/>
      <c r="AG416" s="299"/>
    </row>
    <row r="417" spans="1:33" ht="25.2" customHeight="1">
      <c r="A417" s="305"/>
      <c r="B417" s="303"/>
      <c r="C417" s="303"/>
      <c r="D417" s="299"/>
      <c r="E417" s="299"/>
      <c r="F417" s="299"/>
      <c r="G417" s="299"/>
      <c r="H417" s="299"/>
      <c r="I417" s="299"/>
      <c r="J417" s="299"/>
      <c r="K417" s="299"/>
      <c r="L417" s="299"/>
      <c r="M417" s="29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299"/>
      <c r="AA417" s="299"/>
      <c r="AB417" s="299"/>
      <c r="AC417" s="299"/>
      <c r="AD417" s="299"/>
      <c r="AE417" s="299"/>
      <c r="AF417" s="299"/>
      <c r="AG417" s="299"/>
    </row>
    <row r="418" spans="1:33" ht="25.2" customHeight="1">
      <c r="A418" s="305"/>
      <c r="B418" s="303"/>
      <c r="C418" s="303"/>
      <c r="D418" s="299"/>
      <c r="E418" s="299"/>
      <c r="F418" s="299"/>
      <c r="G418" s="299"/>
      <c r="H418" s="299"/>
      <c r="I418" s="299"/>
      <c r="J418" s="299"/>
      <c r="K418" s="299"/>
      <c r="L418" s="299"/>
      <c r="M418" s="29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299"/>
      <c r="AA418" s="299"/>
      <c r="AB418" s="299"/>
      <c r="AC418" s="299"/>
      <c r="AD418" s="299"/>
      <c r="AE418" s="299"/>
      <c r="AF418" s="299"/>
      <c r="AG418" s="299"/>
    </row>
    <row r="419" spans="1:33" ht="25.2" customHeight="1">
      <c r="A419" s="305"/>
      <c r="B419" s="303"/>
      <c r="C419" s="303"/>
      <c r="D419" s="299"/>
      <c r="E419" s="299"/>
      <c r="F419" s="299"/>
      <c r="G419" s="299"/>
      <c r="H419" s="299"/>
      <c r="I419" s="299"/>
      <c r="J419" s="299"/>
      <c r="K419" s="299"/>
      <c r="L419" s="299"/>
      <c r="M419" s="29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299"/>
      <c r="AA419" s="299"/>
      <c r="AB419" s="299"/>
      <c r="AC419" s="299"/>
      <c r="AD419" s="299"/>
      <c r="AE419" s="299"/>
      <c r="AF419" s="299"/>
      <c r="AG419" s="299"/>
    </row>
    <row r="420" spans="1:33" ht="25.2" customHeight="1">
      <c r="A420" s="305"/>
      <c r="B420" s="303"/>
      <c r="C420" s="303"/>
      <c r="D420" s="299"/>
      <c r="E420" s="299"/>
      <c r="F420" s="299"/>
      <c r="G420" s="299"/>
      <c r="H420" s="299"/>
      <c r="I420" s="299"/>
      <c r="J420" s="299"/>
      <c r="K420" s="299"/>
      <c r="L420" s="299"/>
      <c r="M420" s="29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299"/>
      <c r="AA420" s="299"/>
      <c r="AB420" s="299"/>
      <c r="AC420" s="299"/>
      <c r="AD420" s="299"/>
      <c r="AE420" s="299"/>
      <c r="AF420" s="299"/>
      <c r="AG420" s="299"/>
    </row>
    <row r="421" spans="1:33" ht="25.2" customHeight="1">
      <c r="A421" s="305"/>
      <c r="B421" s="303"/>
      <c r="C421" s="303"/>
      <c r="D421" s="299"/>
      <c r="E421" s="299"/>
      <c r="F421" s="299"/>
      <c r="G421" s="299"/>
      <c r="H421" s="299"/>
      <c r="I421" s="299"/>
      <c r="J421" s="299"/>
      <c r="K421" s="299"/>
      <c r="L421" s="299"/>
      <c r="M421" s="29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  <c r="AB421" s="299"/>
      <c r="AC421" s="299"/>
      <c r="AD421" s="299"/>
      <c r="AE421" s="299"/>
      <c r="AF421" s="299"/>
      <c r="AG421" s="299"/>
    </row>
    <row r="422" spans="1:33" ht="25.2" customHeight="1">
      <c r="A422" s="305"/>
      <c r="B422" s="303"/>
      <c r="C422" s="303"/>
      <c r="D422" s="299"/>
      <c r="E422" s="299"/>
      <c r="F422" s="299"/>
      <c r="G422" s="299"/>
      <c r="H422" s="299"/>
      <c r="I422" s="299"/>
      <c r="J422" s="299"/>
      <c r="K422" s="299"/>
      <c r="L422" s="299"/>
      <c r="M422" s="29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  <c r="AB422" s="299"/>
      <c r="AC422" s="299"/>
      <c r="AD422" s="299"/>
      <c r="AE422" s="299"/>
      <c r="AF422" s="299"/>
      <c r="AG422" s="299"/>
    </row>
    <row r="423" spans="1:33" ht="25.2" customHeight="1">
      <c r="A423" s="305"/>
      <c r="B423" s="303"/>
      <c r="C423" s="303"/>
      <c r="D423" s="299"/>
      <c r="E423" s="299"/>
      <c r="F423" s="299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  <c r="AB423" s="299"/>
      <c r="AC423" s="299"/>
      <c r="AD423" s="299"/>
      <c r="AE423" s="299"/>
      <c r="AF423" s="299"/>
      <c r="AG423" s="299"/>
    </row>
    <row r="424" spans="1:33" ht="25.2" customHeight="1">
      <c r="A424" s="305"/>
      <c r="B424" s="303"/>
      <c r="C424" s="303"/>
      <c r="D424" s="299"/>
      <c r="E424" s="299"/>
      <c r="F424" s="299"/>
      <c r="G424" s="299"/>
      <c r="H424" s="299"/>
      <c r="I424" s="299"/>
      <c r="J424" s="299"/>
      <c r="K424" s="299"/>
      <c r="L424" s="299"/>
      <c r="M424" s="29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299"/>
      <c r="AA424" s="299"/>
      <c r="AB424" s="299"/>
      <c r="AC424" s="299"/>
      <c r="AD424" s="299"/>
      <c r="AE424" s="299"/>
      <c r="AF424" s="299"/>
      <c r="AG424" s="299"/>
    </row>
    <row r="425" spans="1:33" ht="25.2" customHeight="1">
      <c r="A425" s="305"/>
      <c r="B425" s="303"/>
      <c r="C425" s="303"/>
      <c r="D425" s="299"/>
      <c r="E425" s="299"/>
      <c r="F425" s="299"/>
      <c r="G425" s="299"/>
      <c r="H425" s="299"/>
      <c r="I425" s="299"/>
      <c r="J425" s="299"/>
      <c r="K425" s="299"/>
      <c r="L425" s="299"/>
      <c r="M425" s="29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299"/>
      <c r="AA425" s="299"/>
      <c r="AB425" s="299"/>
      <c r="AC425" s="299"/>
      <c r="AD425" s="299"/>
      <c r="AE425" s="299"/>
      <c r="AF425" s="299"/>
      <c r="AG425" s="299"/>
    </row>
    <row r="426" spans="1:33" ht="25.2" customHeight="1">
      <c r="A426" s="305"/>
      <c r="B426" s="303"/>
      <c r="C426" s="303"/>
      <c r="D426" s="299"/>
      <c r="E426" s="299"/>
      <c r="F426" s="299"/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  <c r="AB426" s="299"/>
      <c r="AC426" s="299"/>
      <c r="AD426" s="299"/>
      <c r="AE426" s="299"/>
      <c r="AF426" s="299"/>
      <c r="AG426" s="299"/>
    </row>
    <row r="427" spans="1:33" ht="25.2" customHeight="1">
      <c r="A427" s="305"/>
      <c r="B427" s="303"/>
      <c r="C427" s="303"/>
      <c r="D427" s="299"/>
      <c r="E427" s="299"/>
      <c r="F427" s="299"/>
      <c r="G427" s="299"/>
      <c r="H427" s="299"/>
      <c r="I427" s="299"/>
      <c r="J427" s="299"/>
      <c r="K427" s="299"/>
      <c r="L427" s="299"/>
      <c r="M427" s="29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  <c r="AB427" s="299"/>
      <c r="AC427" s="299"/>
      <c r="AD427" s="299"/>
      <c r="AE427" s="299"/>
      <c r="AF427" s="299"/>
      <c r="AG427" s="299"/>
    </row>
    <row r="428" spans="1:33" ht="25.2" customHeight="1">
      <c r="A428" s="305"/>
      <c r="B428" s="303"/>
      <c r="C428" s="303"/>
      <c r="D428" s="299"/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299"/>
      <c r="AA428" s="299"/>
      <c r="AB428" s="299"/>
      <c r="AC428" s="299"/>
      <c r="AD428" s="299"/>
      <c r="AE428" s="299"/>
      <c r="AF428" s="299"/>
      <c r="AG428" s="299"/>
    </row>
    <row r="429" spans="1:33" ht="25.2" customHeight="1">
      <c r="A429" s="305"/>
      <c r="B429" s="303"/>
      <c r="C429" s="303"/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  <c r="AB429" s="299"/>
      <c r="AC429" s="299"/>
      <c r="AD429" s="299"/>
      <c r="AE429" s="299"/>
      <c r="AF429" s="299"/>
      <c r="AG429" s="299"/>
    </row>
    <row r="430" spans="1:33" ht="25.2" customHeight="1">
      <c r="A430" s="305"/>
      <c r="B430" s="303"/>
      <c r="C430" s="303"/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  <c r="AB430" s="299"/>
      <c r="AC430" s="299"/>
      <c r="AD430" s="299"/>
      <c r="AE430" s="299"/>
      <c r="AF430" s="299"/>
      <c r="AG430" s="299"/>
    </row>
    <row r="431" spans="1:33" ht="25.2" customHeight="1">
      <c r="A431" s="305"/>
      <c r="B431" s="303"/>
      <c r="C431" s="303"/>
      <c r="D431" s="299"/>
      <c r="E431" s="299"/>
      <c r="F431" s="299"/>
      <c r="G431" s="299"/>
      <c r="H431" s="299"/>
      <c r="I431" s="299"/>
      <c r="J431" s="299"/>
      <c r="K431" s="299"/>
      <c r="L431" s="299"/>
      <c r="M431" s="29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  <c r="AB431" s="299"/>
      <c r="AC431" s="299"/>
      <c r="AD431" s="299"/>
      <c r="AE431" s="299"/>
      <c r="AF431" s="299"/>
      <c r="AG431" s="299"/>
    </row>
    <row r="432" spans="1:33" ht="25.2" customHeight="1">
      <c r="A432" s="305"/>
      <c r="B432" s="303"/>
      <c r="C432" s="303"/>
      <c r="D432" s="299"/>
      <c r="E432" s="299"/>
      <c r="F432" s="299"/>
      <c r="G432" s="299"/>
      <c r="H432" s="299"/>
      <c r="I432" s="299"/>
      <c r="J432" s="299"/>
      <c r="K432" s="299"/>
      <c r="L432" s="299"/>
      <c r="M432" s="29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299"/>
      <c r="AA432" s="299"/>
      <c r="AB432" s="299"/>
      <c r="AC432" s="299"/>
      <c r="AD432" s="299"/>
      <c r="AE432" s="299"/>
      <c r="AF432" s="299"/>
      <c r="AG432" s="299"/>
    </row>
    <row r="433" spans="1:33" ht="25.2" customHeight="1">
      <c r="A433" s="305"/>
      <c r="B433" s="303"/>
      <c r="C433" s="303"/>
      <c r="D433" s="299"/>
      <c r="E433" s="299"/>
      <c r="F433" s="299"/>
      <c r="G433" s="299"/>
      <c r="H433" s="299"/>
      <c r="I433" s="299"/>
      <c r="J433" s="299"/>
      <c r="K433" s="299"/>
      <c r="L433" s="299"/>
      <c r="M433" s="29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  <c r="AB433" s="299"/>
      <c r="AC433" s="299"/>
      <c r="AD433" s="299"/>
      <c r="AE433" s="299"/>
      <c r="AF433" s="299"/>
      <c r="AG433" s="299"/>
    </row>
    <row r="434" spans="1:33" ht="25.2" customHeight="1">
      <c r="A434" s="305"/>
      <c r="B434" s="303"/>
      <c r="C434" s="303"/>
      <c r="D434" s="299"/>
      <c r="E434" s="299"/>
      <c r="F434" s="299"/>
      <c r="G434" s="299"/>
      <c r="H434" s="299"/>
      <c r="I434" s="299"/>
      <c r="J434" s="299"/>
      <c r="K434" s="299"/>
      <c r="L434" s="299"/>
      <c r="M434" s="29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299"/>
      <c r="AA434" s="299"/>
      <c r="AB434" s="299"/>
      <c r="AC434" s="299"/>
      <c r="AD434" s="299"/>
      <c r="AE434" s="299"/>
      <c r="AF434" s="299"/>
      <c r="AG434" s="299"/>
    </row>
    <row r="435" spans="1:33" ht="25.2" customHeight="1">
      <c r="A435" s="305"/>
      <c r="B435" s="303"/>
      <c r="C435" s="303"/>
      <c r="D435" s="299"/>
      <c r="E435" s="299"/>
      <c r="F435" s="299"/>
      <c r="G435" s="299"/>
      <c r="H435" s="299"/>
      <c r="I435" s="299"/>
      <c r="J435" s="299"/>
      <c r="K435" s="299"/>
      <c r="L435" s="299"/>
      <c r="M435" s="29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  <c r="AB435" s="299"/>
      <c r="AC435" s="299"/>
      <c r="AD435" s="299"/>
      <c r="AE435" s="299"/>
      <c r="AF435" s="299"/>
      <c r="AG435" s="299"/>
    </row>
    <row r="436" spans="1:33" ht="25.2" customHeight="1">
      <c r="A436" s="305"/>
      <c r="B436" s="303"/>
      <c r="C436" s="303"/>
      <c r="D436" s="299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299"/>
    </row>
    <row r="437" spans="1:33" ht="25.2" customHeight="1">
      <c r="A437" s="305"/>
      <c r="B437" s="303"/>
      <c r="C437" s="303"/>
      <c r="D437" s="299"/>
      <c r="E437" s="299"/>
      <c r="F437" s="299"/>
      <c r="G437" s="299"/>
      <c r="H437" s="299"/>
      <c r="I437" s="299"/>
      <c r="J437" s="299"/>
      <c r="K437" s="299"/>
      <c r="L437" s="299"/>
      <c r="M437" s="29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299"/>
      <c r="AA437" s="299"/>
      <c r="AB437" s="299"/>
      <c r="AC437" s="299"/>
      <c r="AD437" s="299"/>
      <c r="AE437" s="299"/>
      <c r="AF437" s="299"/>
      <c r="AG437" s="299"/>
    </row>
    <row r="438" spans="1:33" ht="25.2" customHeight="1">
      <c r="A438" s="305"/>
      <c r="B438" s="303"/>
      <c r="C438" s="303"/>
      <c r="D438" s="299"/>
      <c r="E438" s="299"/>
      <c r="F438" s="299"/>
      <c r="G438" s="299"/>
      <c r="H438" s="299"/>
      <c r="I438" s="299"/>
      <c r="J438" s="299"/>
      <c r="K438" s="299"/>
      <c r="L438" s="299"/>
      <c r="M438" s="29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299"/>
      <c r="AA438" s="299"/>
      <c r="AB438" s="299"/>
      <c r="AC438" s="299"/>
      <c r="AD438" s="299"/>
      <c r="AE438" s="299"/>
      <c r="AF438" s="299"/>
      <c r="AG438" s="299"/>
    </row>
    <row r="439" spans="1:33" ht="25.2" customHeight="1">
      <c r="A439" s="305"/>
      <c r="B439" s="303"/>
      <c r="C439" s="303"/>
      <c r="D439" s="299"/>
      <c r="E439" s="299"/>
      <c r="F439" s="299"/>
      <c r="G439" s="299"/>
      <c r="H439" s="299"/>
      <c r="I439" s="299"/>
      <c r="J439" s="299"/>
      <c r="K439" s="299"/>
      <c r="L439" s="299"/>
      <c r="M439" s="29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299"/>
      <c r="AA439" s="299"/>
      <c r="AB439" s="299"/>
      <c r="AC439" s="299"/>
      <c r="AD439" s="299"/>
      <c r="AE439" s="299"/>
      <c r="AF439" s="299"/>
      <c r="AG439" s="299"/>
    </row>
    <row r="440" spans="1:33" ht="25.2" customHeight="1">
      <c r="A440" s="305"/>
      <c r="B440" s="303"/>
      <c r="C440" s="303"/>
      <c r="D440" s="299"/>
      <c r="E440" s="299"/>
      <c r="F440" s="299"/>
      <c r="G440" s="299"/>
      <c r="H440" s="299"/>
      <c r="I440" s="299"/>
      <c r="J440" s="299"/>
      <c r="K440" s="299"/>
      <c r="L440" s="299"/>
      <c r="M440" s="29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299"/>
      <c r="AA440" s="299"/>
      <c r="AB440" s="299"/>
      <c r="AC440" s="299"/>
      <c r="AD440" s="299"/>
      <c r="AE440" s="299"/>
      <c r="AF440" s="299"/>
      <c r="AG440" s="299"/>
    </row>
    <row r="441" spans="1:33" ht="25.2" customHeight="1">
      <c r="A441" s="305"/>
      <c r="B441" s="303"/>
      <c r="C441" s="303"/>
      <c r="D441" s="299"/>
      <c r="E441" s="299"/>
      <c r="F441" s="299"/>
      <c r="G441" s="299"/>
      <c r="H441" s="299"/>
      <c r="I441" s="299"/>
      <c r="J441" s="299"/>
      <c r="K441" s="299"/>
      <c r="L441" s="299"/>
      <c r="M441" s="29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299"/>
      <c r="AA441" s="299"/>
      <c r="AB441" s="299"/>
      <c r="AC441" s="299"/>
      <c r="AD441" s="299"/>
      <c r="AE441" s="299"/>
      <c r="AF441" s="299"/>
      <c r="AG441" s="299"/>
    </row>
    <row r="442" spans="1:33" ht="25.2" customHeight="1">
      <c r="A442" s="305"/>
      <c r="B442" s="303"/>
      <c r="C442" s="303"/>
      <c r="D442" s="299"/>
      <c r="E442" s="299"/>
      <c r="F442" s="299"/>
      <c r="G442" s="299"/>
      <c r="H442" s="299"/>
      <c r="I442" s="299"/>
      <c r="J442" s="299"/>
      <c r="K442" s="299"/>
      <c r="L442" s="299"/>
      <c r="M442" s="29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299"/>
      <c r="AA442" s="299"/>
      <c r="AB442" s="299"/>
      <c r="AC442" s="299"/>
      <c r="AD442" s="299"/>
      <c r="AE442" s="299"/>
      <c r="AF442" s="299"/>
      <c r="AG442" s="299"/>
    </row>
    <row r="443" spans="1:33" ht="25.2" customHeight="1">
      <c r="A443" s="305"/>
      <c r="B443" s="303"/>
      <c r="C443" s="303"/>
      <c r="D443" s="299"/>
      <c r="E443" s="299"/>
      <c r="F443" s="299"/>
      <c r="G443" s="299"/>
      <c r="H443" s="299"/>
      <c r="I443" s="299"/>
      <c r="J443" s="299"/>
      <c r="K443" s="299"/>
      <c r="L443" s="299"/>
      <c r="M443" s="29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299"/>
      <c r="AA443" s="299"/>
      <c r="AB443" s="299"/>
      <c r="AC443" s="299"/>
      <c r="AD443" s="299"/>
      <c r="AE443" s="299"/>
      <c r="AF443" s="299"/>
      <c r="AG443" s="299"/>
    </row>
    <row r="444" spans="1:33" ht="25.2" customHeight="1">
      <c r="A444" s="305"/>
      <c r="B444" s="303"/>
      <c r="C444" s="303"/>
      <c r="D444" s="299"/>
      <c r="E444" s="299"/>
      <c r="F444" s="299"/>
      <c r="G444" s="299"/>
      <c r="H444" s="299"/>
      <c r="I444" s="299"/>
      <c r="J444" s="299"/>
      <c r="K444" s="299"/>
      <c r="L444" s="299"/>
      <c r="M444" s="29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  <c r="AB444" s="299"/>
      <c r="AC444" s="299"/>
      <c r="AD444" s="299"/>
      <c r="AE444" s="299"/>
      <c r="AF444" s="299"/>
      <c r="AG444" s="299"/>
    </row>
    <row r="445" spans="1:33" ht="25.2" customHeight="1">
      <c r="A445" s="305"/>
      <c r="B445" s="303"/>
      <c r="C445" s="303"/>
      <c r="D445" s="299"/>
      <c r="E445" s="299"/>
      <c r="F445" s="299"/>
      <c r="G445" s="299"/>
      <c r="H445" s="299"/>
      <c r="I445" s="299"/>
      <c r="J445" s="299"/>
      <c r="K445" s="299"/>
      <c r="L445" s="299"/>
      <c r="M445" s="29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  <c r="AB445" s="299"/>
      <c r="AC445" s="299"/>
      <c r="AD445" s="299"/>
      <c r="AE445" s="299"/>
      <c r="AF445" s="299"/>
      <c r="AG445" s="299"/>
    </row>
    <row r="446" spans="1:33" ht="25.2" customHeight="1">
      <c r="A446" s="305"/>
      <c r="B446" s="303"/>
      <c r="C446" s="303"/>
      <c r="D446" s="299"/>
      <c r="E446" s="299"/>
      <c r="F446" s="299"/>
      <c r="G446" s="299"/>
      <c r="H446" s="299"/>
      <c r="I446" s="299"/>
      <c r="J446" s="299"/>
      <c r="K446" s="299"/>
      <c r="L446" s="299"/>
      <c r="M446" s="29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  <c r="AB446" s="299"/>
      <c r="AC446" s="299"/>
      <c r="AD446" s="299"/>
      <c r="AE446" s="299"/>
      <c r="AF446" s="299"/>
      <c r="AG446" s="299"/>
    </row>
    <row r="447" spans="1:33" ht="25.2" customHeight="1">
      <c r="A447" s="305"/>
      <c r="B447" s="303"/>
      <c r="C447" s="303"/>
      <c r="D447" s="299"/>
      <c r="E447" s="299"/>
      <c r="F447" s="299"/>
      <c r="G447" s="299"/>
      <c r="H447" s="299"/>
      <c r="I447" s="299"/>
      <c r="J447" s="299"/>
      <c r="K447" s="299"/>
      <c r="L447" s="299"/>
      <c r="M447" s="29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299"/>
      <c r="AA447" s="299"/>
      <c r="AB447" s="299"/>
      <c r="AC447" s="299"/>
      <c r="AD447" s="299"/>
      <c r="AE447" s="299"/>
      <c r="AF447" s="299"/>
      <c r="AG447" s="299"/>
    </row>
    <row r="448" spans="1:33" ht="25.2" customHeight="1">
      <c r="A448" s="305"/>
      <c r="B448" s="303"/>
      <c r="C448" s="303"/>
      <c r="D448" s="299"/>
      <c r="E448" s="299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  <c r="AB448" s="299"/>
      <c r="AC448" s="299"/>
      <c r="AD448" s="299"/>
      <c r="AE448" s="299"/>
      <c r="AF448" s="299"/>
      <c r="AG448" s="299"/>
    </row>
    <row r="449" spans="1:33" ht="25.2" customHeight="1">
      <c r="A449" s="305"/>
      <c r="B449" s="303"/>
      <c r="C449" s="303"/>
      <c r="D449" s="299"/>
      <c r="E449" s="299"/>
      <c r="F449" s="299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  <c r="AB449" s="299"/>
      <c r="AC449" s="299"/>
      <c r="AD449" s="299"/>
      <c r="AE449" s="299"/>
      <c r="AF449" s="299"/>
      <c r="AG449" s="299"/>
    </row>
    <row r="450" spans="1:33" ht="25.2" customHeight="1">
      <c r="A450" s="305"/>
      <c r="B450" s="303"/>
      <c r="C450" s="303"/>
      <c r="D450" s="299"/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  <c r="AB450" s="299"/>
      <c r="AC450" s="299"/>
      <c r="AD450" s="299"/>
      <c r="AE450" s="299"/>
      <c r="AF450" s="299"/>
      <c r="AG450" s="299"/>
    </row>
    <row r="451" spans="1:33" ht="25.2" customHeight="1">
      <c r="A451" s="305"/>
      <c r="B451" s="303"/>
      <c r="C451" s="303"/>
      <c r="D451" s="299"/>
      <c r="E451" s="299"/>
      <c r="F451" s="299"/>
      <c r="G451" s="299"/>
      <c r="H451" s="299"/>
      <c r="I451" s="299"/>
      <c r="J451" s="299"/>
      <c r="K451" s="299"/>
      <c r="L451" s="299"/>
      <c r="M451" s="29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  <c r="AB451" s="299"/>
      <c r="AC451" s="299"/>
      <c r="AD451" s="299"/>
      <c r="AE451" s="299"/>
      <c r="AF451" s="299"/>
      <c r="AG451" s="299"/>
    </row>
    <row r="452" spans="1:33" ht="25.2" customHeight="1">
      <c r="A452" s="305"/>
      <c r="B452" s="303"/>
      <c r="C452" s="303"/>
      <c r="D452" s="299"/>
      <c r="E452" s="299"/>
      <c r="F452" s="299"/>
      <c r="G452" s="299"/>
      <c r="H452" s="299"/>
      <c r="I452" s="299"/>
      <c r="J452" s="299"/>
      <c r="K452" s="299"/>
      <c r="L452" s="299"/>
      <c r="M452" s="29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299"/>
      <c r="AA452" s="299"/>
      <c r="AB452" s="299"/>
      <c r="AC452" s="299"/>
      <c r="AD452" s="299"/>
      <c r="AE452" s="299"/>
      <c r="AF452" s="299"/>
      <c r="AG452" s="299"/>
    </row>
    <row r="453" spans="1:33" ht="25.2" customHeight="1">
      <c r="A453" s="305"/>
      <c r="B453" s="303"/>
      <c r="C453" s="303"/>
      <c r="D453" s="299"/>
      <c r="E453" s="299"/>
      <c r="F453" s="299"/>
      <c r="G453" s="299"/>
      <c r="H453" s="299"/>
      <c r="I453" s="299"/>
      <c r="J453" s="299"/>
      <c r="K453" s="299"/>
      <c r="L453" s="299"/>
      <c r="M453" s="29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299"/>
      <c r="AA453" s="299"/>
      <c r="AB453" s="299"/>
      <c r="AC453" s="299"/>
      <c r="AD453" s="299"/>
      <c r="AE453" s="299"/>
      <c r="AF453" s="299"/>
      <c r="AG453" s="299"/>
    </row>
    <row r="454" spans="1:33" ht="25.2" customHeight="1">
      <c r="A454" s="305"/>
      <c r="B454" s="303"/>
      <c r="C454" s="303"/>
      <c r="D454" s="299"/>
      <c r="E454" s="299"/>
      <c r="F454" s="299"/>
      <c r="G454" s="299"/>
      <c r="H454" s="299"/>
      <c r="I454" s="299"/>
      <c r="J454" s="299"/>
      <c r="K454" s="299"/>
      <c r="L454" s="299"/>
      <c r="M454" s="29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299"/>
      <c r="AA454" s="299"/>
      <c r="AB454" s="299"/>
      <c r="AC454" s="299"/>
      <c r="AD454" s="299"/>
      <c r="AE454" s="299"/>
      <c r="AF454" s="299"/>
      <c r="AG454" s="299"/>
    </row>
    <row r="455" spans="1:33" ht="25.2" customHeight="1">
      <c r="A455" s="305"/>
      <c r="B455" s="303"/>
      <c r="C455" s="303"/>
      <c r="D455" s="299"/>
      <c r="E455" s="299"/>
      <c r="F455" s="299"/>
      <c r="G455" s="299"/>
      <c r="H455" s="299"/>
      <c r="I455" s="299"/>
      <c r="J455" s="299"/>
      <c r="K455" s="299"/>
      <c r="L455" s="299"/>
      <c r="M455" s="29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299"/>
      <c r="AA455" s="299"/>
      <c r="AB455" s="299"/>
      <c r="AC455" s="299"/>
      <c r="AD455" s="299"/>
      <c r="AE455" s="299"/>
      <c r="AF455" s="299"/>
      <c r="AG455" s="299"/>
    </row>
    <row r="456" spans="1:33" ht="25.2" customHeight="1">
      <c r="A456" s="305"/>
      <c r="B456" s="303"/>
      <c r="C456" s="303"/>
      <c r="D456" s="299"/>
      <c r="E456" s="299"/>
      <c r="F456" s="299"/>
      <c r="G456" s="299"/>
      <c r="H456" s="299"/>
      <c r="I456" s="299"/>
      <c r="J456" s="299"/>
      <c r="K456" s="299"/>
      <c r="L456" s="299"/>
      <c r="M456" s="29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299"/>
      <c r="AA456" s="299"/>
      <c r="AB456" s="299"/>
      <c r="AC456" s="299"/>
      <c r="AD456" s="299"/>
      <c r="AE456" s="299"/>
      <c r="AF456" s="299"/>
      <c r="AG456" s="299"/>
    </row>
    <row r="457" spans="1:33" ht="25.2" customHeight="1">
      <c r="A457" s="305"/>
      <c r="B457" s="303"/>
      <c r="C457" s="303"/>
      <c r="D457" s="299"/>
      <c r="E457" s="299"/>
      <c r="F457" s="299"/>
      <c r="G457" s="299"/>
      <c r="H457" s="299"/>
      <c r="I457" s="299"/>
      <c r="J457" s="299"/>
      <c r="K457" s="299"/>
      <c r="L457" s="299"/>
      <c r="M457" s="299"/>
      <c r="N457" s="299"/>
      <c r="O457" s="299"/>
      <c r="P457" s="299"/>
      <c r="Q457" s="299"/>
      <c r="R457" s="299"/>
      <c r="S457" s="299"/>
      <c r="T457" s="299"/>
      <c r="U457" s="299"/>
      <c r="V457" s="299"/>
      <c r="W457" s="299"/>
      <c r="X457" s="299"/>
      <c r="Y457" s="299"/>
      <c r="Z457" s="299"/>
      <c r="AA457" s="299"/>
      <c r="AB457" s="299"/>
      <c r="AC457" s="299"/>
      <c r="AD457" s="299"/>
      <c r="AE457" s="299"/>
      <c r="AF457" s="299"/>
      <c r="AG457" s="299"/>
    </row>
    <row r="458" spans="1:33" ht="25.2" customHeight="1">
      <c r="A458" s="305"/>
      <c r="B458" s="303"/>
      <c r="C458" s="303"/>
      <c r="D458" s="299"/>
      <c r="E458" s="299"/>
      <c r="F458" s="299"/>
      <c r="G458" s="299"/>
      <c r="H458" s="299"/>
      <c r="I458" s="299"/>
      <c r="J458" s="299"/>
      <c r="K458" s="299"/>
      <c r="L458" s="299"/>
      <c r="M458" s="29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299"/>
      <c r="AA458" s="299"/>
      <c r="AB458" s="299"/>
      <c r="AC458" s="299"/>
      <c r="AD458" s="299"/>
      <c r="AE458" s="299"/>
      <c r="AF458" s="299"/>
      <c r="AG458" s="299"/>
    </row>
    <row r="459" spans="1:33" ht="25.2" customHeight="1">
      <c r="A459" s="305"/>
      <c r="B459" s="303"/>
      <c r="C459" s="303"/>
      <c r="D459" s="299"/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  <c r="AB459" s="299"/>
      <c r="AC459" s="299"/>
      <c r="AD459" s="299"/>
      <c r="AE459" s="299"/>
      <c r="AF459" s="299"/>
      <c r="AG459" s="299"/>
    </row>
    <row r="460" spans="1:33" ht="25.2" customHeight="1">
      <c r="A460" s="305"/>
      <c r="B460" s="303"/>
      <c r="C460" s="303"/>
      <c r="D460" s="299"/>
      <c r="E460" s="299"/>
      <c r="F460" s="299"/>
      <c r="G460" s="299"/>
      <c r="H460" s="299"/>
      <c r="I460" s="299"/>
      <c r="J460" s="299"/>
      <c r="K460" s="299"/>
      <c r="L460" s="299"/>
      <c r="M460" s="29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299"/>
      <c r="AA460" s="299"/>
      <c r="AB460" s="299"/>
      <c r="AC460" s="299"/>
      <c r="AD460" s="299"/>
      <c r="AE460" s="299"/>
      <c r="AF460" s="299"/>
      <c r="AG460" s="299"/>
    </row>
    <row r="461" spans="1:33" ht="25.2" customHeight="1">
      <c r="A461" s="305"/>
      <c r="B461" s="303"/>
      <c r="C461" s="303"/>
      <c r="D461" s="299"/>
      <c r="E461" s="299"/>
      <c r="F461" s="299"/>
      <c r="G461" s="299"/>
      <c r="H461" s="299"/>
      <c r="I461" s="299"/>
      <c r="J461" s="299"/>
      <c r="K461" s="299"/>
      <c r="L461" s="299"/>
      <c r="M461" s="29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299"/>
      <c r="AA461" s="299"/>
      <c r="AB461" s="299"/>
      <c r="AC461" s="299"/>
      <c r="AD461" s="299"/>
      <c r="AE461" s="299"/>
      <c r="AF461" s="299"/>
      <c r="AG461" s="299"/>
    </row>
    <row r="462" spans="1:33" ht="25.2" customHeight="1">
      <c r="A462" s="305"/>
      <c r="B462" s="303"/>
      <c r="C462" s="303"/>
      <c r="D462" s="299"/>
      <c r="E462" s="299"/>
      <c r="F462" s="299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  <c r="AB462" s="299"/>
      <c r="AC462" s="299"/>
      <c r="AD462" s="299"/>
      <c r="AE462" s="299"/>
      <c r="AF462" s="299"/>
      <c r="AG462" s="299"/>
    </row>
    <row r="463" spans="1:33" ht="25.2" customHeight="1">
      <c r="A463" s="305"/>
      <c r="B463" s="303"/>
      <c r="C463" s="303"/>
      <c r="D463" s="299"/>
      <c r="E463" s="299"/>
      <c r="F463" s="299"/>
      <c r="G463" s="299"/>
      <c r="H463" s="299"/>
      <c r="I463" s="299"/>
      <c r="J463" s="299"/>
      <c r="K463" s="299"/>
      <c r="L463" s="299"/>
      <c r="M463" s="29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299"/>
      <c r="AA463" s="299"/>
      <c r="AB463" s="299"/>
      <c r="AC463" s="299"/>
      <c r="AD463" s="299"/>
      <c r="AE463" s="299"/>
      <c r="AF463" s="299"/>
      <c r="AG463" s="299"/>
    </row>
    <row r="464" spans="1:33" ht="25.2" customHeight="1">
      <c r="A464" s="305"/>
      <c r="B464" s="303"/>
      <c r="C464" s="303"/>
      <c r="D464" s="299"/>
      <c r="E464" s="299"/>
      <c r="F464" s="299"/>
      <c r="G464" s="299"/>
      <c r="H464" s="299"/>
      <c r="I464" s="299"/>
      <c r="J464" s="299"/>
      <c r="K464" s="299"/>
      <c r="L464" s="299"/>
      <c r="M464" s="29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299"/>
      <c r="AA464" s="299"/>
      <c r="AB464" s="299"/>
      <c r="AC464" s="299"/>
      <c r="AD464" s="299"/>
      <c r="AE464" s="299"/>
      <c r="AF464" s="299"/>
      <c r="AG464" s="299"/>
    </row>
    <row r="465" spans="1:33" ht="25.2" customHeight="1">
      <c r="A465" s="305"/>
      <c r="B465" s="303"/>
      <c r="C465" s="303"/>
      <c r="D465" s="299"/>
      <c r="E465" s="299"/>
      <c r="F465" s="299"/>
      <c r="G465" s="299"/>
      <c r="H465" s="299"/>
      <c r="I465" s="299"/>
      <c r="J465" s="299"/>
      <c r="K465" s="299"/>
      <c r="L465" s="299"/>
      <c r="M465" s="29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299"/>
      <c r="AA465" s="299"/>
      <c r="AB465" s="299"/>
      <c r="AC465" s="299"/>
      <c r="AD465" s="299"/>
      <c r="AE465" s="299"/>
      <c r="AF465" s="299"/>
      <c r="AG465" s="299"/>
    </row>
    <row r="466" spans="1:33" ht="25.2" customHeight="1">
      <c r="A466" s="305"/>
      <c r="B466" s="303"/>
      <c r="C466" s="303"/>
      <c r="D466" s="299"/>
      <c r="E466" s="299"/>
      <c r="F466" s="299"/>
      <c r="G466" s="299"/>
      <c r="H466" s="299"/>
      <c r="I466" s="299"/>
      <c r="J466" s="299"/>
      <c r="K466" s="299"/>
      <c r="L466" s="299"/>
      <c r="M466" s="29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299"/>
      <c r="AA466" s="299"/>
      <c r="AB466" s="299"/>
      <c r="AC466" s="299"/>
      <c r="AD466" s="299"/>
      <c r="AE466" s="299"/>
      <c r="AF466" s="299"/>
      <c r="AG466" s="299"/>
    </row>
    <row r="467" spans="1:33" ht="25.2" customHeight="1">
      <c r="A467" s="305"/>
      <c r="B467" s="303"/>
      <c r="C467" s="303"/>
      <c r="D467" s="299"/>
      <c r="E467" s="299"/>
      <c r="F467" s="299"/>
      <c r="G467" s="299"/>
      <c r="H467" s="299"/>
      <c r="I467" s="299"/>
      <c r="J467" s="299"/>
      <c r="K467" s="299"/>
      <c r="L467" s="299"/>
      <c r="M467" s="29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299"/>
      <c r="AA467" s="299"/>
      <c r="AB467" s="299"/>
      <c r="AC467" s="299"/>
      <c r="AD467" s="299"/>
      <c r="AE467" s="299"/>
      <c r="AF467" s="299"/>
      <c r="AG467" s="299"/>
    </row>
    <row r="468" spans="1:33" ht="25.2" customHeight="1">
      <c r="A468" s="305"/>
      <c r="B468" s="303"/>
      <c r="C468" s="303"/>
      <c r="D468" s="299"/>
      <c r="E468" s="299"/>
      <c r="F468" s="299"/>
      <c r="G468" s="299"/>
      <c r="H468" s="299"/>
      <c r="I468" s="299"/>
      <c r="J468" s="299"/>
      <c r="K468" s="299"/>
      <c r="L468" s="299"/>
      <c r="M468" s="29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299"/>
      <c r="AA468" s="299"/>
      <c r="AB468" s="299"/>
      <c r="AC468" s="299"/>
      <c r="AD468" s="299"/>
      <c r="AE468" s="299"/>
      <c r="AF468" s="299"/>
      <c r="AG468" s="299"/>
    </row>
    <row r="469" spans="1:33" ht="25.2" customHeight="1">
      <c r="A469" s="305"/>
      <c r="B469" s="303"/>
      <c r="C469" s="303"/>
      <c r="D469" s="299"/>
      <c r="E469" s="299"/>
      <c r="F469" s="299"/>
      <c r="G469" s="299"/>
      <c r="H469" s="299"/>
      <c r="I469" s="299"/>
      <c r="J469" s="299"/>
      <c r="K469" s="299"/>
      <c r="L469" s="299"/>
      <c r="M469" s="29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299"/>
      <c r="AA469" s="299"/>
      <c r="AB469" s="299"/>
      <c r="AC469" s="299"/>
      <c r="AD469" s="299"/>
      <c r="AE469" s="299"/>
      <c r="AF469" s="299"/>
      <c r="AG469" s="299"/>
    </row>
    <row r="470" spans="1:33" ht="25.2" customHeight="1">
      <c r="A470" s="305"/>
      <c r="B470" s="303"/>
      <c r="C470" s="303"/>
      <c r="D470" s="299"/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299"/>
      <c r="AA470" s="299"/>
      <c r="AB470" s="299"/>
      <c r="AC470" s="299"/>
      <c r="AD470" s="299"/>
      <c r="AE470" s="299"/>
      <c r="AF470" s="299"/>
      <c r="AG470" s="299"/>
    </row>
    <row r="471" spans="1:33" ht="25.2" customHeight="1">
      <c r="A471" s="305"/>
      <c r="B471" s="303"/>
      <c r="C471" s="303"/>
      <c r="D471" s="299"/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299"/>
      <c r="AA471" s="299"/>
      <c r="AB471" s="299"/>
      <c r="AC471" s="299"/>
      <c r="AD471" s="299"/>
      <c r="AE471" s="299"/>
      <c r="AF471" s="299"/>
      <c r="AG471" s="299"/>
    </row>
    <row r="472" spans="1:33" ht="25.2" customHeight="1">
      <c r="A472" s="305"/>
      <c r="B472" s="303"/>
      <c r="C472" s="303"/>
      <c r="D472" s="299"/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299"/>
      <c r="AA472" s="299"/>
      <c r="AB472" s="299"/>
      <c r="AC472" s="299"/>
      <c r="AD472" s="299"/>
      <c r="AE472" s="299"/>
      <c r="AF472" s="299"/>
      <c r="AG472" s="299"/>
    </row>
    <row r="473" spans="1:33" ht="25.2" customHeight="1">
      <c r="A473" s="305"/>
      <c r="B473" s="303"/>
      <c r="C473" s="303"/>
      <c r="D473" s="299"/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299"/>
      <c r="AA473" s="299"/>
      <c r="AB473" s="299"/>
      <c r="AC473" s="299"/>
      <c r="AD473" s="299"/>
      <c r="AE473" s="299"/>
      <c r="AF473" s="299"/>
      <c r="AG473" s="299"/>
    </row>
    <row r="474" spans="1:33" ht="25.2" customHeight="1">
      <c r="A474" s="305"/>
      <c r="B474" s="303"/>
      <c r="C474" s="303"/>
      <c r="D474" s="299"/>
      <c r="E474" s="299"/>
      <c r="F474" s="299"/>
      <c r="G474" s="299"/>
      <c r="H474" s="299"/>
      <c r="I474" s="299"/>
      <c r="J474" s="299"/>
      <c r="K474" s="299"/>
      <c r="L474" s="299"/>
      <c r="M474" s="29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299"/>
      <c r="AA474" s="299"/>
      <c r="AB474" s="299"/>
      <c r="AC474" s="299"/>
      <c r="AD474" s="299"/>
      <c r="AE474" s="299"/>
      <c r="AF474" s="299"/>
      <c r="AG474" s="299"/>
    </row>
    <row r="475" spans="1:33" ht="25.2" customHeight="1">
      <c r="A475" s="305"/>
      <c r="B475" s="303"/>
      <c r="C475" s="303"/>
      <c r="D475" s="299"/>
      <c r="E475" s="299"/>
      <c r="F475" s="299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  <c r="AA475" s="299"/>
      <c r="AB475" s="299"/>
      <c r="AC475" s="299"/>
      <c r="AD475" s="299"/>
      <c r="AE475" s="299"/>
      <c r="AF475" s="299"/>
      <c r="AG475" s="299"/>
    </row>
    <row r="476" spans="1:33" ht="25.2" customHeight="1">
      <c r="A476" s="305"/>
      <c r="B476" s="303"/>
      <c r="C476" s="303"/>
      <c r="D476" s="299"/>
      <c r="E476" s="299"/>
      <c r="F476" s="299"/>
      <c r="G476" s="299"/>
      <c r="H476" s="299"/>
      <c r="I476" s="299"/>
      <c r="J476" s="299"/>
      <c r="K476" s="299"/>
      <c r="L476" s="299"/>
      <c r="M476" s="299"/>
      <c r="N476" s="299"/>
      <c r="O476" s="299"/>
      <c r="P476" s="299"/>
      <c r="Q476" s="299"/>
      <c r="R476" s="299"/>
      <c r="S476" s="299"/>
      <c r="T476" s="299"/>
      <c r="U476" s="299"/>
      <c r="V476" s="299"/>
      <c r="W476" s="299"/>
      <c r="X476" s="299"/>
      <c r="Y476" s="299"/>
      <c r="Z476" s="299"/>
      <c r="AA476" s="299"/>
      <c r="AB476" s="299"/>
      <c r="AC476" s="299"/>
      <c r="AD476" s="299"/>
      <c r="AE476" s="299"/>
      <c r="AF476" s="299"/>
      <c r="AG476" s="299"/>
    </row>
    <row r="477" spans="1:33" ht="25.2" customHeight="1">
      <c r="A477" s="305"/>
      <c r="B477" s="303"/>
      <c r="C477" s="303"/>
      <c r="D477" s="299"/>
      <c r="E477" s="299"/>
      <c r="F477" s="299"/>
      <c r="G477" s="299"/>
      <c r="H477" s="299"/>
      <c r="I477" s="299"/>
      <c r="J477" s="299"/>
      <c r="K477" s="299"/>
      <c r="L477" s="299"/>
      <c r="M477" s="29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299"/>
      <c r="AA477" s="299"/>
      <c r="AB477" s="299"/>
      <c r="AC477" s="299"/>
      <c r="AD477" s="299"/>
      <c r="AE477" s="299"/>
      <c r="AF477" s="299"/>
      <c r="AG477" s="299"/>
    </row>
    <row r="478" spans="1:33" ht="25.2" customHeight="1">
      <c r="A478" s="305"/>
      <c r="B478" s="303"/>
      <c r="C478" s="303"/>
      <c r="D478" s="299"/>
      <c r="E478" s="299"/>
      <c r="F478" s="299"/>
      <c r="G478" s="299"/>
      <c r="H478" s="299"/>
      <c r="I478" s="299"/>
      <c r="J478" s="299"/>
      <c r="K478" s="299"/>
      <c r="L478" s="299"/>
      <c r="M478" s="299"/>
      <c r="N478" s="299"/>
      <c r="O478" s="299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299"/>
      <c r="AA478" s="299"/>
      <c r="AB478" s="299"/>
      <c r="AC478" s="299"/>
      <c r="AD478" s="299"/>
      <c r="AE478" s="299"/>
      <c r="AF478" s="299"/>
      <c r="AG478" s="299"/>
    </row>
    <row r="479" spans="1:33" ht="25.2" customHeight="1">
      <c r="A479" s="305"/>
      <c r="B479" s="303"/>
      <c r="C479" s="303"/>
      <c r="D479" s="299"/>
      <c r="E479" s="299"/>
      <c r="F479" s="299"/>
      <c r="G479" s="299"/>
      <c r="H479" s="299"/>
      <c r="I479" s="299"/>
      <c r="J479" s="299"/>
      <c r="K479" s="299"/>
      <c r="L479" s="299"/>
      <c r="M479" s="29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299"/>
      <c r="AA479" s="299"/>
      <c r="AB479" s="299"/>
      <c r="AC479" s="299"/>
      <c r="AD479" s="299"/>
      <c r="AE479" s="299"/>
      <c r="AF479" s="299"/>
      <c r="AG479" s="299"/>
    </row>
    <row r="480" spans="1:33" ht="25.2" customHeight="1">
      <c r="A480" s="305"/>
      <c r="B480" s="303"/>
      <c r="C480" s="303"/>
      <c r="D480" s="299"/>
      <c r="E480" s="299"/>
      <c r="F480" s="299"/>
      <c r="G480" s="299"/>
      <c r="H480" s="299"/>
      <c r="I480" s="299"/>
      <c r="J480" s="299"/>
      <c r="K480" s="299"/>
      <c r="L480" s="299"/>
      <c r="M480" s="29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299"/>
      <c r="AA480" s="299"/>
      <c r="AB480" s="299"/>
      <c r="AC480" s="299"/>
      <c r="AD480" s="299"/>
      <c r="AE480" s="299"/>
      <c r="AF480" s="299"/>
      <c r="AG480" s="299"/>
    </row>
    <row r="481" spans="1:33" ht="25.2" customHeight="1">
      <c r="A481" s="305"/>
      <c r="B481" s="303"/>
      <c r="C481" s="303"/>
      <c r="D481" s="299"/>
      <c r="E481" s="299"/>
      <c r="F481" s="299"/>
      <c r="G481" s="299"/>
      <c r="H481" s="299"/>
      <c r="I481" s="299"/>
      <c r="J481" s="299"/>
      <c r="K481" s="299"/>
      <c r="L481" s="299"/>
      <c r="M481" s="29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299"/>
      <c r="AA481" s="299"/>
      <c r="AB481" s="299"/>
      <c r="AC481" s="299"/>
      <c r="AD481" s="299"/>
      <c r="AE481" s="299"/>
      <c r="AF481" s="299"/>
      <c r="AG481" s="299"/>
    </row>
    <row r="482" spans="1:33" ht="25.2" customHeight="1">
      <c r="A482" s="305"/>
      <c r="B482" s="303"/>
      <c r="C482" s="303"/>
      <c r="D482" s="299"/>
      <c r="E482" s="299"/>
      <c r="F482" s="299"/>
      <c r="G482" s="299"/>
      <c r="H482" s="299"/>
      <c r="I482" s="299"/>
      <c r="J482" s="299"/>
      <c r="K482" s="299"/>
      <c r="L482" s="299"/>
      <c r="M482" s="29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299"/>
      <c r="AA482" s="299"/>
      <c r="AB482" s="299"/>
      <c r="AC482" s="299"/>
      <c r="AD482" s="299"/>
      <c r="AE482" s="299"/>
      <c r="AF482" s="299"/>
      <c r="AG482" s="299"/>
    </row>
    <row r="483" spans="1:33" ht="25.2" customHeight="1">
      <c r="A483" s="305"/>
      <c r="B483" s="303"/>
      <c r="C483" s="303"/>
      <c r="D483" s="299"/>
      <c r="E483" s="299"/>
      <c r="F483" s="299"/>
      <c r="G483" s="299"/>
      <c r="H483" s="299"/>
      <c r="I483" s="299"/>
      <c r="J483" s="299"/>
      <c r="K483" s="299"/>
      <c r="L483" s="299"/>
      <c r="M483" s="29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299"/>
      <c r="AA483" s="299"/>
      <c r="AB483" s="299"/>
      <c r="AC483" s="299"/>
      <c r="AD483" s="299"/>
      <c r="AE483" s="299"/>
      <c r="AF483" s="299"/>
      <c r="AG483" s="299"/>
    </row>
    <row r="484" spans="1:33" ht="25.2" customHeight="1">
      <c r="A484" s="305"/>
      <c r="B484" s="303"/>
      <c r="C484" s="303"/>
      <c r="D484" s="299"/>
      <c r="E484" s="299"/>
      <c r="F484" s="299"/>
      <c r="G484" s="299"/>
      <c r="H484" s="299"/>
      <c r="I484" s="299"/>
      <c r="J484" s="299"/>
      <c r="K484" s="299"/>
      <c r="L484" s="299"/>
      <c r="M484" s="29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299"/>
      <c r="AA484" s="299"/>
      <c r="AB484" s="299"/>
      <c r="AC484" s="299"/>
      <c r="AD484" s="299"/>
      <c r="AE484" s="299"/>
      <c r="AF484" s="299"/>
      <c r="AG484" s="299"/>
    </row>
    <row r="485" spans="1:33" ht="25.2" customHeight="1">
      <c r="A485" s="305"/>
      <c r="B485" s="303"/>
      <c r="C485" s="303"/>
      <c r="D485" s="299"/>
      <c r="E485" s="299"/>
      <c r="F485" s="299"/>
      <c r="G485" s="299"/>
      <c r="H485" s="299"/>
      <c r="I485" s="299"/>
      <c r="J485" s="299"/>
      <c r="K485" s="299"/>
      <c r="L485" s="299"/>
      <c r="M485" s="29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299"/>
      <c r="AA485" s="299"/>
      <c r="AB485" s="299"/>
      <c r="AC485" s="299"/>
      <c r="AD485" s="299"/>
      <c r="AE485" s="299"/>
      <c r="AF485" s="299"/>
      <c r="AG485" s="299"/>
    </row>
    <row r="486" spans="1:33" ht="25.2" customHeight="1">
      <c r="A486" s="305"/>
      <c r="B486" s="303"/>
      <c r="C486" s="303"/>
      <c r="D486" s="299"/>
      <c r="E486" s="299"/>
      <c r="F486" s="299"/>
      <c r="G486" s="299"/>
      <c r="H486" s="299"/>
      <c r="I486" s="299"/>
      <c r="J486" s="299"/>
      <c r="K486" s="299"/>
      <c r="L486" s="299"/>
      <c r="M486" s="29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299"/>
      <c r="AA486" s="299"/>
      <c r="AB486" s="299"/>
      <c r="AC486" s="299"/>
      <c r="AD486" s="299"/>
      <c r="AE486" s="299"/>
      <c r="AF486" s="299"/>
      <c r="AG486" s="299"/>
    </row>
    <row r="487" spans="1:33" ht="25.2" customHeight="1">
      <c r="A487" s="305"/>
      <c r="B487" s="303"/>
      <c r="C487" s="303"/>
      <c r="D487" s="299"/>
      <c r="E487" s="299"/>
      <c r="F487" s="299"/>
      <c r="G487" s="299"/>
      <c r="H487" s="299"/>
      <c r="I487" s="299"/>
      <c r="J487" s="299"/>
      <c r="K487" s="299"/>
      <c r="L487" s="299"/>
      <c r="M487" s="29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299"/>
      <c r="AA487" s="299"/>
      <c r="AB487" s="299"/>
      <c r="AC487" s="299"/>
      <c r="AD487" s="299"/>
      <c r="AE487" s="299"/>
      <c r="AF487" s="299"/>
      <c r="AG487" s="299"/>
    </row>
    <row r="488" spans="1:33" ht="25.2" customHeight="1">
      <c r="A488" s="305"/>
      <c r="B488" s="303"/>
      <c r="C488" s="303"/>
      <c r="D488" s="299"/>
      <c r="E488" s="299"/>
      <c r="F488" s="299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  <c r="AB488" s="299"/>
      <c r="AC488" s="299"/>
      <c r="AD488" s="299"/>
      <c r="AE488" s="299"/>
      <c r="AF488" s="299"/>
      <c r="AG488" s="299"/>
    </row>
    <row r="489" spans="1:33" ht="25.2" customHeight="1">
      <c r="A489" s="305"/>
      <c r="B489" s="303"/>
      <c r="C489" s="303"/>
      <c r="D489" s="299"/>
      <c r="E489" s="299"/>
      <c r="F489" s="299"/>
      <c r="G489" s="299"/>
      <c r="H489" s="299"/>
      <c r="I489" s="299"/>
      <c r="J489" s="299"/>
      <c r="K489" s="299"/>
      <c r="L489" s="299"/>
      <c r="M489" s="29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299"/>
      <c r="AA489" s="299"/>
      <c r="AB489" s="299"/>
      <c r="AC489" s="299"/>
      <c r="AD489" s="299"/>
      <c r="AE489" s="299"/>
      <c r="AF489" s="299"/>
      <c r="AG489" s="299"/>
    </row>
    <row r="490" spans="1:33" ht="25.2" customHeight="1">
      <c r="A490" s="305"/>
      <c r="B490" s="303"/>
      <c r="C490" s="303"/>
      <c r="D490" s="299"/>
      <c r="E490" s="299"/>
      <c r="F490" s="299"/>
      <c r="G490" s="299"/>
      <c r="H490" s="299"/>
      <c r="I490" s="299"/>
      <c r="J490" s="299"/>
      <c r="K490" s="299"/>
      <c r="L490" s="299"/>
      <c r="M490" s="29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299"/>
      <c r="AA490" s="299"/>
      <c r="AB490" s="299"/>
      <c r="AC490" s="299"/>
      <c r="AD490" s="299"/>
      <c r="AE490" s="299"/>
      <c r="AF490" s="299"/>
      <c r="AG490" s="299"/>
    </row>
    <row r="491" spans="1:33" ht="25.2" customHeight="1">
      <c r="A491" s="305"/>
      <c r="B491" s="303"/>
      <c r="C491" s="303"/>
      <c r="D491" s="299"/>
      <c r="E491" s="299"/>
      <c r="F491" s="299"/>
      <c r="G491" s="299"/>
      <c r="H491" s="299"/>
      <c r="I491" s="299"/>
      <c r="J491" s="299"/>
      <c r="K491" s="299"/>
      <c r="L491" s="299"/>
      <c r="M491" s="29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299"/>
      <c r="AA491" s="299"/>
      <c r="AB491" s="299"/>
      <c r="AC491" s="299"/>
      <c r="AD491" s="299"/>
      <c r="AE491" s="299"/>
      <c r="AF491" s="299"/>
      <c r="AG491" s="299"/>
    </row>
    <row r="492" spans="1:33" ht="25.2" customHeight="1">
      <c r="A492" s="305"/>
      <c r="B492" s="303"/>
      <c r="C492" s="303"/>
      <c r="D492" s="299"/>
      <c r="E492" s="299"/>
      <c r="F492" s="299"/>
      <c r="G492" s="299"/>
      <c r="H492" s="299"/>
      <c r="I492" s="299"/>
      <c r="J492" s="299"/>
      <c r="K492" s="299"/>
      <c r="L492" s="299"/>
      <c r="M492" s="29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299"/>
      <c r="AA492" s="299"/>
      <c r="AB492" s="299"/>
      <c r="AC492" s="299"/>
      <c r="AD492" s="299"/>
      <c r="AE492" s="299"/>
      <c r="AF492" s="299"/>
      <c r="AG492" s="299"/>
    </row>
    <row r="493" spans="1:33" ht="25.2" customHeight="1">
      <c r="A493" s="305"/>
      <c r="B493" s="303"/>
      <c r="C493" s="303"/>
      <c r="D493" s="299"/>
      <c r="E493" s="299"/>
      <c r="F493" s="299"/>
      <c r="G493" s="299"/>
      <c r="H493" s="299"/>
      <c r="I493" s="299"/>
      <c r="J493" s="299"/>
      <c r="K493" s="299"/>
      <c r="L493" s="299"/>
      <c r="M493" s="29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299"/>
      <c r="AA493" s="299"/>
      <c r="AB493" s="299"/>
      <c r="AC493" s="299"/>
      <c r="AD493" s="299"/>
      <c r="AE493" s="299"/>
      <c r="AF493" s="299"/>
      <c r="AG493" s="299"/>
    </row>
    <row r="494" spans="1:33" ht="25.2" customHeight="1">
      <c r="A494" s="305"/>
      <c r="B494" s="303"/>
      <c r="C494" s="303"/>
      <c r="D494" s="299"/>
      <c r="E494" s="299"/>
      <c r="F494" s="299"/>
      <c r="G494" s="299"/>
      <c r="H494" s="299"/>
      <c r="I494" s="299"/>
      <c r="J494" s="299"/>
      <c r="K494" s="299"/>
      <c r="L494" s="299"/>
      <c r="M494" s="29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299"/>
      <c r="AA494" s="299"/>
      <c r="AB494" s="299"/>
      <c r="AC494" s="299"/>
      <c r="AD494" s="299"/>
      <c r="AE494" s="299"/>
      <c r="AF494" s="299"/>
      <c r="AG494" s="299"/>
    </row>
    <row r="495" spans="1:33" ht="25.2" customHeight="1">
      <c r="A495" s="305"/>
      <c r="B495" s="303"/>
      <c r="C495" s="303"/>
      <c r="D495" s="299"/>
      <c r="E495" s="299"/>
      <c r="F495" s="299"/>
      <c r="G495" s="299"/>
      <c r="H495" s="299"/>
      <c r="I495" s="299"/>
      <c r="J495" s="299"/>
      <c r="K495" s="299"/>
      <c r="L495" s="299"/>
      <c r="M495" s="29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299"/>
      <c r="AA495" s="299"/>
      <c r="AB495" s="299"/>
      <c r="AC495" s="299"/>
      <c r="AD495" s="299"/>
      <c r="AE495" s="299"/>
      <c r="AF495" s="299"/>
      <c r="AG495" s="299"/>
    </row>
    <row r="496" spans="1:33" ht="25.2" customHeight="1">
      <c r="A496" s="305"/>
      <c r="B496" s="303"/>
      <c r="C496" s="303"/>
      <c r="D496" s="299"/>
      <c r="E496" s="299"/>
      <c r="F496" s="299"/>
      <c r="G496" s="299"/>
      <c r="H496" s="299"/>
      <c r="I496" s="299"/>
      <c r="J496" s="299"/>
      <c r="K496" s="299"/>
      <c r="L496" s="299"/>
      <c r="M496" s="29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299"/>
      <c r="AA496" s="299"/>
      <c r="AB496" s="299"/>
      <c r="AC496" s="299"/>
      <c r="AD496" s="299"/>
      <c r="AE496" s="299"/>
      <c r="AF496" s="299"/>
      <c r="AG496" s="299"/>
    </row>
    <row r="497" spans="1:33" ht="25.2" customHeight="1">
      <c r="A497" s="305"/>
      <c r="B497" s="303"/>
      <c r="C497" s="303"/>
      <c r="D497" s="299"/>
      <c r="E497" s="299"/>
      <c r="F497" s="299"/>
      <c r="G497" s="299"/>
      <c r="H497" s="299"/>
      <c r="I497" s="299"/>
      <c r="J497" s="299"/>
      <c r="K497" s="299"/>
      <c r="L497" s="299"/>
      <c r="M497" s="29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299"/>
      <c r="AA497" s="299"/>
      <c r="AB497" s="299"/>
      <c r="AC497" s="299"/>
      <c r="AD497" s="299"/>
      <c r="AE497" s="299"/>
      <c r="AF497" s="299"/>
      <c r="AG497" s="299"/>
    </row>
    <row r="498" spans="1:33" ht="25.2" customHeight="1">
      <c r="A498" s="305"/>
      <c r="B498" s="303"/>
      <c r="C498" s="303"/>
      <c r="D498" s="299"/>
      <c r="E498" s="299"/>
      <c r="F498" s="299"/>
      <c r="G498" s="299"/>
      <c r="H498" s="299"/>
      <c r="I498" s="299"/>
      <c r="J498" s="299"/>
      <c r="K498" s="299"/>
      <c r="L498" s="299"/>
      <c r="M498" s="29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299"/>
      <c r="AA498" s="299"/>
      <c r="AB498" s="299"/>
      <c r="AC498" s="299"/>
      <c r="AD498" s="299"/>
      <c r="AE498" s="299"/>
      <c r="AF498" s="299"/>
      <c r="AG498" s="299"/>
    </row>
    <row r="499" spans="1:33" ht="25.2" customHeight="1">
      <c r="A499" s="305"/>
      <c r="B499" s="303"/>
      <c r="C499" s="303"/>
      <c r="D499" s="299"/>
      <c r="E499" s="299"/>
      <c r="F499" s="299"/>
      <c r="G499" s="299"/>
      <c r="H499" s="299"/>
      <c r="I499" s="299"/>
      <c r="J499" s="299"/>
      <c r="K499" s="299"/>
      <c r="L499" s="299"/>
      <c r="M499" s="29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299"/>
      <c r="AA499" s="299"/>
      <c r="AB499" s="299"/>
      <c r="AC499" s="299"/>
      <c r="AD499" s="299"/>
      <c r="AE499" s="299"/>
      <c r="AF499" s="299"/>
      <c r="AG499" s="299"/>
    </row>
    <row r="500" spans="1:33" ht="25.2" customHeight="1">
      <c r="A500" s="305"/>
      <c r="B500" s="303"/>
      <c r="C500" s="303"/>
      <c r="D500" s="299"/>
      <c r="E500" s="299"/>
      <c r="F500" s="299"/>
      <c r="G500" s="299"/>
      <c r="H500" s="299"/>
      <c r="I500" s="299"/>
      <c r="J500" s="299"/>
      <c r="K500" s="299"/>
      <c r="L500" s="299"/>
      <c r="M500" s="29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299"/>
      <c r="AA500" s="299"/>
      <c r="AB500" s="299"/>
      <c r="AC500" s="299"/>
      <c r="AD500" s="299"/>
      <c r="AE500" s="299"/>
      <c r="AF500" s="299"/>
      <c r="AG500" s="299"/>
    </row>
    <row r="501" spans="1:33" ht="25.2" customHeight="1">
      <c r="A501" s="305"/>
      <c r="B501" s="303"/>
      <c r="C501" s="303"/>
      <c r="D501" s="299"/>
      <c r="E501" s="299"/>
      <c r="F501" s="299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  <c r="AB501" s="299"/>
      <c r="AC501" s="299"/>
      <c r="AD501" s="299"/>
      <c r="AE501" s="299"/>
      <c r="AF501" s="299"/>
      <c r="AG501" s="299"/>
    </row>
    <row r="502" spans="1:33" ht="25.2" customHeight="1">
      <c r="A502" s="305"/>
      <c r="B502" s="303"/>
      <c r="C502" s="303"/>
      <c r="D502" s="299"/>
      <c r="E502" s="299"/>
      <c r="F502" s="299"/>
      <c r="G502" s="299"/>
      <c r="H502" s="299"/>
      <c r="I502" s="299"/>
      <c r="J502" s="299"/>
      <c r="K502" s="299"/>
      <c r="L502" s="299"/>
      <c r="M502" s="29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299"/>
      <c r="AA502" s="299"/>
      <c r="AB502" s="299"/>
      <c r="AC502" s="299"/>
      <c r="AD502" s="299"/>
      <c r="AE502" s="299"/>
      <c r="AF502" s="299"/>
      <c r="AG502" s="299"/>
    </row>
    <row r="503" spans="1:33" ht="25.2" customHeight="1">
      <c r="A503" s="305"/>
      <c r="B503" s="303"/>
      <c r="C503" s="303"/>
      <c r="D503" s="299"/>
      <c r="E503" s="299"/>
      <c r="F503" s="299"/>
      <c r="G503" s="299"/>
      <c r="H503" s="299"/>
      <c r="I503" s="299"/>
      <c r="J503" s="299"/>
      <c r="K503" s="299"/>
      <c r="L503" s="299"/>
      <c r="M503" s="29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299"/>
      <c r="AA503" s="299"/>
      <c r="AB503" s="299"/>
      <c r="AC503" s="299"/>
      <c r="AD503" s="299"/>
      <c r="AE503" s="299"/>
      <c r="AF503" s="299"/>
      <c r="AG503" s="299"/>
    </row>
    <row r="504" spans="1:33" ht="25.2" customHeight="1">
      <c r="A504" s="305"/>
      <c r="B504" s="303"/>
      <c r="C504" s="303"/>
      <c r="D504" s="299"/>
      <c r="E504" s="299"/>
      <c r="F504" s="299"/>
      <c r="G504" s="299"/>
      <c r="H504" s="299"/>
      <c r="I504" s="299"/>
      <c r="J504" s="299"/>
      <c r="K504" s="299"/>
      <c r="L504" s="299"/>
      <c r="M504" s="29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299"/>
      <c r="AA504" s="299"/>
      <c r="AB504" s="299"/>
      <c r="AC504" s="299"/>
      <c r="AD504" s="299"/>
      <c r="AE504" s="299"/>
      <c r="AF504" s="299"/>
      <c r="AG504" s="299"/>
    </row>
    <row r="505" spans="1:33" ht="25.2" customHeight="1">
      <c r="A505" s="305"/>
      <c r="B505" s="303"/>
      <c r="C505" s="303"/>
      <c r="D505" s="299"/>
      <c r="E505" s="299"/>
      <c r="F505" s="299"/>
      <c r="G505" s="299"/>
      <c r="H505" s="299"/>
      <c r="I505" s="299"/>
      <c r="J505" s="299"/>
      <c r="K505" s="299"/>
      <c r="L505" s="299"/>
      <c r="M505" s="29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299"/>
      <c r="AA505" s="299"/>
      <c r="AB505" s="299"/>
      <c r="AC505" s="299"/>
      <c r="AD505" s="299"/>
      <c r="AE505" s="299"/>
      <c r="AF505" s="299"/>
      <c r="AG505" s="299"/>
    </row>
    <row r="506" spans="1:33" ht="25.2" customHeight="1">
      <c r="A506" s="305"/>
      <c r="B506" s="303"/>
      <c r="C506" s="303"/>
      <c r="D506" s="299"/>
      <c r="E506" s="299"/>
      <c r="F506" s="299"/>
      <c r="G506" s="299"/>
      <c r="H506" s="299"/>
      <c r="I506" s="299"/>
      <c r="J506" s="299"/>
      <c r="K506" s="299"/>
      <c r="L506" s="299"/>
      <c r="M506" s="29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299"/>
      <c r="AA506" s="299"/>
      <c r="AB506" s="299"/>
      <c r="AC506" s="299"/>
      <c r="AD506" s="299"/>
      <c r="AE506" s="299"/>
      <c r="AF506" s="299"/>
      <c r="AG506" s="299"/>
    </row>
    <row r="507" spans="1:33" ht="25.2" customHeight="1">
      <c r="A507" s="305"/>
      <c r="B507" s="303"/>
      <c r="C507" s="303"/>
      <c r="D507" s="299"/>
      <c r="E507" s="299"/>
      <c r="F507" s="299"/>
      <c r="G507" s="299"/>
      <c r="H507" s="299"/>
      <c r="I507" s="299"/>
      <c r="J507" s="299"/>
      <c r="K507" s="299"/>
      <c r="L507" s="299"/>
      <c r="M507" s="29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299"/>
      <c r="AA507" s="299"/>
      <c r="AB507" s="299"/>
      <c r="AC507" s="299"/>
      <c r="AD507" s="299"/>
      <c r="AE507" s="299"/>
      <c r="AF507" s="299"/>
      <c r="AG507" s="299"/>
    </row>
    <row r="508" spans="1:33" ht="25.2" customHeight="1">
      <c r="A508" s="305"/>
      <c r="B508" s="303"/>
      <c r="C508" s="303"/>
      <c r="D508" s="299"/>
      <c r="E508" s="299"/>
      <c r="F508" s="299"/>
      <c r="G508" s="299"/>
      <c r="H508" s="299"/>
      <c r="I508" s="299"/>
      <c r="J508" s="299"/>
      <c r="K508" s="299"/>
      <c r="L508" s="299"/>
      <c r="M508" s="299"/>
      <c r="N508" s="299"/>
      <c r="O508" s="299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299"/>
      <c r="AA508" s="299"/>
      <c r="AB508" s="299"/>
      <c r="AC508" s="299"/>
      <c r="AD508" s="299"/>
      <c r="AE508" s="299"/>
      <c r="AF508" s="299"/>
      <c r="AG508" s="299"/>
    </row>
    <row r="509" spans="1:33" ht="25.2" customHeight="1">
      <c r="A509" s="305"/>
      <c r="B509" s="303"/>
      <c r="C509" s="303"/>
      <c r="D509" s="299"/>
      <c r="E509" s="299"/>
      <c r="F509" s="299"/>
      <c r="G509" s="299"/>
      <c r="H509" s="299"/>
      <c r="I509" s="299"/>
      <c r="J509" s="299"/>
      <c r="K509" s="299"/>
      <c r="L509" s="299"/>
      <c r="M509" s="29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299"/>
      <c r="AA509" s="299"/>
      <c r="AB509" s="299"/>
      <c r="AC509" s="299"/>
      <c r="AD509" s="299"/>
      <c r="AE509" s="299"/>
      <c r="AF509" s="299"/>
      <c r="AG509" s="299"/>
    </row>
    <row r="510" spans="1:33" ht="25.2" customHeight="1">
      <c r="A510" s="305"/>
      <c r="B510" s="303"/>
      <c r="C510" s="303"/>
      <c r="D510" s="299"/>
      <c r="E510" s="299"/>
      <c r="F510" s="299"/>
      <c r="G510" s="299"/>
      <c r="H510" s="299"/>
      <c r="I510" s="299"/>
      <c r="J510" s="299"/>
      <c r="K510" s="299"/>
      <c r="L510" s="299"/>
      <c r="M510" s="29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299"/>
      <c r="AA510" s="299"/>
      <c r="AB510" s="299"/>
      <c r="AC510" s="299"/>
      <c r="AD510" s="299"/>
      <c r="AE510" s="299"/>
      <c r="AF510" s="299"/>
      <c r="AG510" s="299"/>
    </row>
    <row r="511" spans="1:33" ht="25.2" customHeight="1">
      <c r="A511" s="305"/>
      <c r="B511" s="303"/>
      <c r="C511" s="303"/>
      <c r="D511" s="299"/>
      <c r="E511" s="299"/>
      <c r="F511" s="299"/>
      <c r="G511" s="299"/>
      <c r="H511" s="299"/>
      <c r="I511" s="299"/>
      <c r="J511" s="299"/>
      <c r="K511" s="299"/>
      <c r="L511" s="299"/>
      <c r="M511" s="299"/>
      <c r="N511" s="299"/>
      <c r="O511" s="299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299"/>
      <c r="AA511" s="299"/>
      <c r="AB511" s="299"/>
      <c r="AC511" s="299"/>
      <c r="AD511" s="299"/>
      <c r="AE511" s="299"/>
      <c r="AF511" s="299"/>
      <c r="AG511" s="299"/>
    </row>
    <row r="512" spans="1:33" ht="25.2" customHeight="1">
      <c r="A512" s="305"/>
      <c r="B512" s="303"/>
      <c r="C512" s="303"/>
      <c r="D512" s="299"/>
      <c r="E512" s="299"/>
      <c r="F512" s="299"/>
      <c r="G512" s="299"/>
      <c r="H512" s="299"/>
      <c r="I512" s="299"/>
      <c r="J512" s="299"/>
      <c r="K512" s="299"/>
      <c r="L512" s="299"/>
      <c r="M512" s="299"/>
      <c r="N512" s="299"/>
      <c r="O512" s="299"/>
      <c r="P512" s="299"/>
      <c r="Q512" s="299"/>
      <c r="R512" s="299"/>
      <c r="S512" s="299"/>
      <c r="T512" s="299"/>
      <c r="U512" s="299"/>
      <c r="V512" s="299"/>
      <c r="W512" s="299"/>
      <c r="X512" s="299"/>
      <c r="Y512" s="299"/>
      <c r="Z512" s="299"/>
      <c r="AA512" s="299"/>
      <c r="AB512" s="299"/>
      <c r="AC512" s="299"/>
      <c r="AD512" s="299"/>
      <c r="AE512" s="299"/>
      <c r="AF512" s="299"/>
      <c r="AG512" s="299"/>
    </row>
    <row r="513" spans="1:33" ht="25.2" customHeight="1">
      <c r="A513" s="305"/>
      <c r="B513" s="303"/>
      <c r="C513" s="303"/>
      <c r="D513" s="299"/>
      <c r="E513" s="299"/>
      <c r="F513" s="299"/>
      <c r="G513" s="299"/>
      <c r="H513" s="299"/>
      <c r="I513" s="299"/>
      <c r="J513" s="299"/>
      <c r="K513" s="299"/>
      <c r="L513" s="299"/>
      <c r="M513" s="29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299"/>
      <c r="AA513" s="299"/>
      <c r="AB513" s="299"/>
      <c r="AC513" s="299"/>
      <c r="AD513" s="299"/>
      <c r="AE513" s="299"/>
      <c r="AF513" s="299"/>
      <c r="AG513" s="299"/>
    </row>
    <row r="514" spans="1:33" ht="25.2" customHeight="1">
      <c r="A514" s="305"/>
      <c r="B514" s="303"/>
      <c r="C514" s="303"/>
      <c r="D514" s="299"/>
      <c r="E514" s="299"/>
      <c r="F514" s="299"/>
      <c r="G514" s="299"/>
      <c r="H514" s="299"/>
      <c r="I514" s="299"/>
      <c r="J514" s="299"/>
      <c r="K514" s="299"/>
      <c r="L514" s="299"/>
      <c r="M514" s="29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299"/>
      <c r="AA514" s="299"/>
      <c r="AB514" s="299"/>
      <c r="AC514" s="299"/>
      <c r="AD514" s="299"/>
      <c r="AE514" s="299"/>
      <c r="AF514" s="299"/>
      <c r="AG514" s="299"/>
    </row>
    <row r="515" spans="1:33" ht="25.2" customHeight="1">
      <c r="A515" s="305"/>
      <c r="B515" s="303"/>
      <c r="C515" s="303"/>
      <c r="D515" s="299"/>
      <c r="E515" s="299"/>
      <c r="F515" s="299"/>
      <c r="G515" s="299"/>
      <c r="H515" s="299"/>
      <c r="I515" s="299"/>
      <c r="J515" s="299"/>
      <c r="K515" s="299"/>
      <c r="L515" s="299"/>
      <c r="M515" s="299"/>
      <c r="N515" s="299"/>
      <c r="O515" s="299"/>
      <c r="P515" s="299"/>
      <c r="Q515" s="299"/>
      <c r="R515" s="299"/>
      <c r="S515" s="299"/>
      <c r="T515" s="299"/>
      <c r="U515" s="299"/>
      <c r="V515" s="299"/>
      <c r="W515" s="299"/>
      <c r="X515" s="299"/>
      <c r="Y515" s="299"/>
      <c r="Z515" s="299"/>
      <c r="AA515" s="299"/>
      <c r="AB515" s="299"/>
      <c r="AC515" s="299"/>
      <c r="AD515" s="299"/>
      <c r="AE515" s="299"/>
      <c r="AF515" s="299"/>
      <c r="AG515" s="299"/>
    </row>
    <row r="516" spans="1:33" ht="25.2" customHeight="1">
      <c r="A516" s="305"/>
      <c r="B516" s="303"/>
      <c r="C516" s="303"/>
      <c r="D516" s="299"/>
      <c r="E516" s="299"/>
      <c r="F516" s="299"/>
      <c r="G516" s="299"/>
      <c r="H516" s="299"/>
      <c r="I516" s="299"/>
      <c r="J516" s="299"/>
      <c r="K516" s="299"/>
      <c r="L516" s="299"/>
      <c r="M516" s="299"/>
      <c r="N516" s="299"/>
      <c r="O516" s="299"/>
      <c r="P516" s="299"/>
      <c r="Q516" s="299"/>
      <c r="R516" s="299"/>
      <c r="S516" s="299"/>
      <c r="T516" s="299"/>
      <c r="U516" s="299"/>
      <c r="V516" s="299"/>
      <c r="W516" s="299"/>
      <c r="X516" s="299"/>
      <c r="Y516" s="299"/>
      <c r="Z516" s="299"/>
      <c r="AA516" s="299"/>
      <c r="AB516" s="299"/>
      <c r="AC516" s="299"/>
      <c r="AD516" s="299"/>
      <c r="AE516" s="299"/>
      <c r="AF516" s="299"/>
      <c r="AG516" s="299"/>
    </row>
    <row r="517" spans="1:33" ht="25.2" customHeight="1">
      <c r="A517" s="305"/>
      <c r="B517" s="303"/>
      <c r="C517" s="303"/>
      <c r="D517" s="299"/>
      <c r="E517" s="299"/>
      <c r="F517" s="299"/>
      <c r="G517" s="299"/>
      <c r="H517" s="299"/>
      <c r="I517" s="299"/>
      <c r="J517" s="299"/>
      <c r="K517" s="299"/>
      <c r="L517" s="299"/>
      <c r="M517" s="299"/>
      <c r="N517" s="299"/>
      <c r="O517" s="299"/>
      <c r="P517" s="299"/>
      <c r="Q517" s="299"/>
      <c r="R517" s="299"/>
      <c r="S517" s="299"/>
      <c r="T517" s="299"/>
      <c r="U517" s="299"/>
      <c r="V517" s="299"/>
      <c r="W517" s="299"/>
      <c r="X517" s="299"/>
      <c r="Y517" s="299"/>
      <c r="Z517" s="299"/>
      <c r="AA517" s="299"/>
      <c r="AB517" s="299"/>
      <c r="AC517" s="299"/>
      <c r="AD517" s="299"/>
      <c r="AE517" s="299"/>
      <c r="AF517" s="299"/>
      <c r="AG517" s="299"/>
    </row>
    <row r="518" spans="1:33" ht="25.2" customHeight="1">
      <c r="A518" s="305"/>
      <c r="B518" s="303"/>
      <c r="C518" s="303"/>
      <c r="D518" s="299"/>
      <c r="E518" s="299"/>
      <c r="F518" s="299"/>
      <c r="G518" s="299"/>
      <c r="H518" s="299"/>
      <c r="I518" s="299"/>
      <c r="J518" s="299"/>
      <c r="K518" s="299"/>
      <c r="L518" s="299"/>
      <c r="M518" s="299"/>
      <c r="N518" s="299"/>
      <c r="O518" s="299"/>
      <c r="P518" s="299"/>
      <c r="Q518" s="299"/>
      <c r="R518" s="299"/>
      <c r="S518" s="299"/>
      <c r="T518" s="299"/>
      <c r="U518" s="299"/>
      <c r="V518" s="299"/>
      <c r="W518" s="299"/>
      <c r="X518" s="299"/>
      <c r="Y518" s="299"/>
      <c r="Z518" s="299"/>
      <c r="AA518" s="299"/>
      <c r="AB518" s="299"/>
      <c r="AC518" s="299"/>
      <c r="AD518" s="299"/>
      <c r="AE518" s="299"/>
      <c r="AF518" s="299"/>
      <c r="AG518" s="299"/>
    </row>
    <row r="519" spans="1:33" ht="25.2" customHeight="1">
      <c r="A519" s="305"/>
      <c r="B519" s="303"/>
      <c r="C519" s="303"/>
      <c r="D519" s="299"/>
      <c r="E519" s="299"/>
      <c r="F519" s="299"/>
      <c r="G519" s="299"/>
      <c r="H519" s="299"/>
      <c r="I519" s="299"/>
      <c r="J519" s="299"/>
      <c r="K519" s="299"/>
      <c r="L519" s="299"/>
      <c r="M519" s="299"/>
      <c r="N519" s="299"/>
      <c r="O519" s="299"/>
      <c r="P519" s="299"/>
      <c r="Q519" s="299"/>
      <c r="R519" s="299"/>
      <c r="S519" s="299"/>
      <c r="T519" s="299"/>
      <c r="U519" s="299"/>
      <c r="V519" s="299"/>
      <c r="W519" s="299"/>
      <c r="X519" s="299"/>
      <c r="Y519" s="299"/>
      <c r="Z519" s="299"/>
      <c r="AA519" s="299"/>
      <c r="AB519" s="299"/>
      <c r="AC519" s="299"/>
      <c r="AD519" s="299"/>
      <c r="AE519" s="299"/>
      <c r="AF519" s="299"/>
      <c r="AG519" s="299"/>
    </row>
    <row r="520" spans="1:33" ht="25.2" customHeight="1">
      <c r="A520" s="305"/>
      <c r="B520" s="303"/>
      <c r="C520" s="303"/>
      <c r="D520" s="299"/>
      <c r="E520" s="299"/>
      <c r="F520" s="299"/>
      <c r="G520" s="299"/>
      <c r="H520" s="299"/>
      <c r="I520" s="299"/>
      <c r="J520" s="299"/>
      <c r="K520" s="299"/>
      <c r="L520" s="299"/>
      <c r="M520" s="29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299"/>
      <c r="AA520" s="299"/>
      <c r="AB520" s="299"/>
      <c r="AC520" s="299"/>
      <c r="AD520" s="299"/>
      <c r="AE520" s="299"/>
      <c r="AF520" s="299"/>
      <c r="AG520" s="299"/>
    </row>
    <row r="521" spans="1:33" ht="25.2" customHeight="1">
      <c r="A521" s="305"/>
      <c r="B521" s="303"/>
      <c r="C521" s="303"/>
      <c r="D521" s="299"/>
      <c r="E521" s="299"/>
      <c r="F521" s="299"/>
      <c r="G521" s="299"/>
      <c r="H521" s="299"/>
      <c r="I521" s="299"/>
      <c r="J521" s="299"/>
      <c r="K521" s="299"/>
      <c r="L521" s="299"/>
      <c r="M521" s="29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299"/>
      <c r="Z521" s="299"/>
      <c r="AA521" s="299"/>
      <c r="AB521" s="299"/>
      <c r="AC521" s="299"/>
      <c r="AD521" s="299"/>
      <c r="AE521" s="299"/>
      <c r="AF521" s="299"/>
      <c r="AG521" s="299"/>
    </row>
    <row r="522" spans="1:33" ht="25.2" customHeight="1">
      <c r="A522" s="305"/>
      <c r="B522" s="303"/>
      <c r="C522" s="303"/>
      <c r="D522" s="299"/>
      <c r="E522" s="299"/>
      <c r="F522" s="299"/>
      <c r="G522" s="299"/>
      <c r="H522" s="299"/>
      <c r="I522" s="299"/>
      <c r="J522" s="299"/>
      <c r="K522" s="299"/>
      <c r="L522" s="299"/>
      <c r="M522" s="29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299"/>
      <c r="AA522" s="299"/>
      <c r="AB522" s="299"/>
      <c r="AC522" s="299"/>
      <c r="AD522" s="299"/>
      <c r="AE522" s="299"/>
      <c r="AF522" s="299"/>
      <c r="AG522" s="299"/>
    </row>
    <row r="523" spans="1:33" ht="25.2" customHeight="1">
      <c r="A523" s="305"/>
      <c r="B523" s="303"/>
      <c r="C523" s="303"/>
      <c r="D523" s="299"/>
      <c r="E523" s="299"/>
      <c r="F523" s="299"/>
      <c r="G523" s="299"/>
      <c r="H523" s="299"/>
      <c r="I523" s="299"/>
      <c r="J523" s="299"/>
      <c r="K523" s="299"/>
      <c r="L523" s="299"/>
      <c r="M523" s="299"/>
      <c r="N523" s="299"/>
      <c r="O523" s="299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299"/>
      <c r="AA523" s="299"/>
      <c r="AB523" s="299"/>
      <c r="AC523" s="299"/>
      <c r="AD523" s="299"/>
      <c r="AE523" s="299"/>
      <c r="AF523" s="299"/>
      <c r="AG523" s="299"/>
    </row>
    <row r="524" spans="1:33" ht="25.2" customHeight="1">
      <c r="A524" s="305"/>
      <c r="B524" s="303"/>
      <c r="C524" s="303"/>
      <c r="D524" s="299"/>
      <c r="E524" s="299"/>
      <c r="F524" s="299"/>
      <c r="G524" s="299"/>
      <c r="H524" s="299"/>
      <c r="I524" s="299"/>
      <c r="J524" s="299"/>
      <c r="K524" s="299"/>
      <c r="L524" s="299"/>
      <c r="M524" s="299"/>
      <c r="N524" s="299"/>
      <c r="O524" s="299"/>
      <c r="P524" s="299"/>
      <c r="Q524" s="299"/>
      <c r="R524" s="299"/>
      <c r="S524" s="299"/>
      <c r="T524" s="299"/>
      <c r="U524" s="299"/>
      <c r="V524" s="299"/>
      <c r="W524" s="299"/>
      <c r="X524" s="299"/>
      <c r="Y524" s="299"/>
      <c r="Z524" s="299"/>
      <c r="AA524" s="299"/>
      <c r="AB524" s="299"/>
      <c r="AC524" s="299"/>
      <c r="AD524" s="299"/>
      <c r="AE524" s="299"/>
      <c r="AF524" s="299"/>
      <c r="AG524" s="299"/>
    </row>
    <row r="525" spans="1:33" ht="25.2" customHeight="1">
      <c r="A525" s="305"/>
      <c r="B525" s="303"/>
      <c r="C525" s="303"/>
      <c r="D525" s="299"/>
      <c r="E525" s="299"/>
      <c r="F525" s="299"/>
      <c r="G525" s="299"/>
      <c r="H525" s="299"/>
      <c r="I525" s="299"/>
      <c r="J525" s="299"/>
      <c r="K525" s="299"/>
      <c r="L525" s="299"/>
      <c r="M525" s="299"/>
      <c r="N525" s="299"/>
      <c r="O525" s="299"/>
      <c r="P525" s="299"/>
      <c r="Q525" s="299"/>
      <c r="R525" s="299"/>
      <c r="S525" s="299"/>
      <c r="T525" s="299"/>
      <c r="U525" s="299"/>
      <c r="V525" s="299"/>
      <c r="W525" s="299"/>
      <c r="X525" s="299"/>
      <c r="Y525" s="299"/>
      <c r="Z525" s="299"/>
      <c r="AA525" s="299"/>
      <c r="AB525" s="299"/>
      <c r="AC525" s="299"/>
      <c r="AD525" s="299"/>
      <c r="AE525" s="299"/>
      <c r="AF525" s="299"/>
      <c r="AG525" s="299"/>
    </row>
    <row r="526" spans="1:33" ht="25.2" customHeight="1">
      <c r="A526" s="305"/>
      <c r="B526" s="303"/>
      <c r="C526" s="303"/>
      <c r="D526" s="299"/>
      <c r="E526" s="299"/>
      <c r="F526" s="299"/>
      <c r="G526" s="299"/>
      <c r="H526" s="299"/>
      <c r="I526" s="299"/>
      <c r="J526" s="299"/>
      <c r="K526" s="299"/>
      <c r="L526" s="299"/>
      <c r="M526" s="299"/>
      <c r="N526" s="299"/>
      <c r="O526" s="29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299"/>
      <c r="AA526" s="299"/>
      <c r="AB526" s="299"/>
      <c r="AC526" s="299"/>
      <c r="AD526" s="299"/>
      <c r="AE526" s="299"/>
      <c r="AF526" s="299"/>
      <c r="AG526" s="299"/>
    </row>
    <row r="527" spans="1:33" ht="25.2" customHeight="1">
      <c r="A527" s="305"/>
      <c r="B527" s="303"/>
      <c r="C527" s="303"/>
      <c r="D527" s="299"/>
      <c r="E527" s="299"/>
      <c r="F527" s="299"/>
      <c r="G527" s="299"/>
      <c r="H527" s="299"/>
      <c r="I527" s="299"/>
      <c r="J527" s="299"/>
      <c r="K527" s="299"/>
      <c r="L527" s="299"/>
      <c r="M527" s="29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299"/>
      <c r="AA527" s="299"/>
      <c r="AB527" s="299"/>
      <c r="AC527" s="299"/>
      <c r="AD527" s="299"/>
      <c r="AE527" s="299"/>
      <c r="AF527" s="299"/>
      <c r="AG527" s="299"/>
    </row>
    <row r="528" spans="1:33" ht="25.2" customHeight="1">
      <c r="A528" s="305"/>
      <c r="B528" s="303"/>
      <c r="C528" s="303"/>
      <c r="D528" s="299"/>
      <c r="E528" s="299"/>
      <c r="F528" s="299"/>
      <c r="G528" s="299"/>
      <c r="H528" s="299"/>
      <c r="I528" s="299"/>
      <c r="J528" s="299"/>
      <c r="K528" s="299"/>
      <c r="L528" s="299"/>
      <c r="M528" s="299"/>
      <c r="N528" s="299"/>
      <c r="O528" s="299"/>
      <c r="P528" s="299"/>
      <c r="Q528" s="299"/>
      <c r="R528" s="299"/>
      <c r="S528" s="299"/>
      <c r="T528" s="299"/>
      <c r="U528" s="299"/>
      <c r="V528" s="299"/>
      <c r="W528" s="299"/>
      <c r="X528" s="299"/>
      <c r="Y528" s="299"/>
      <c r="Z528" s="299"/>
      <c r="AA528" s="299"/>
      <c r="AB528" s="299"/>
      <c r="AC528" s="299"/>
      <c r="AD528" s="299"/>
      <c r="AE528" s="299"/>
      <c r="AF528" s="299"/>
      <c r="AG528" s="299"/>
    </row>
    <row r="529" spans="1:33" ht="25.2" customHeight="1">
      <c r="A529" s="305"/>
      <c r="B529" s="303"/>
      <c r="C529" s="303"/>
      <c r="D529" s="299"/>
      <c r="E529" s="299"/>
      <c r="F529" s="299"/>
      <c r="G529" s="299"/>
      <c r="H529" s="299"/>
      <c r="I529" s="299"/>
      <c r="J529" s="299"/>
      <c r="K529" s="299"/>
      <c r="L529" s="299"/>
      <c r="M529" s="299"/>
      <c r="N529" s="299"/>
      <c r="O529" s="299"/>
      <c r="P529" s="299"/>
      <c r="Q529" s="299"/>
      <c r="R529" s="299"/>
      <c r="S529" s="299"/>
      <c r="T529" s="299"/>
      <c r="U529" s="299"/>
      <c r="V529" s="299"/>
      <c r="W529" s="299"/>
      <c r="X529" s="299"/>
      <c r="Y529" s="299"/>
      <c r="Z529" s="299"/>
      <c r="AA529" s="299"/>
      <c r="AB529" s="299"/>
      <c r="AC529" s="299"/>
      <c r="AD529" s="299"/>
      <c r="AE529" s="299"/>
      <c r="AF529" s="299"/>
      <c r="AG529" s="299"/>
    </row>
    <row r="530" spans="1:33" ht="25.2" customHeight="1">
      <c r="A530" s="305"/>
      <c r="B530" s="303"/>
      <c r="C530" s="303"/>
      <c r="D530" s="299"/>
      <c r="E530" s="299"/>
      <c r="F530" s="299"/>
      <c r="G530" s="299"/>
      <c r="H530" s="299"/>
      <c r="I530" s="299"/>
      <c r="J530" s="299"/>
      <c r="K530" s="299"/>
      <c r="L530" s="299"/>
      <c r="M530" s="299"/>
      <c r="N530" s="299"/>
      <c r="O530" s="299"/>
      <c r="P530" s="299"/>
      <c r="Q530" s="299"/>
      <c r="R530" s="299"/>
      <c r="S530" s="299"/>
      <c r="T530" s="299"/>
      <c r="U530" s="299"/>
      <c r="V530" s="299"/>
      <c r="W530" s="299"/>
      <c r="X530" s="299"/>
      <c r="Y530" s="299"/>
      <c r="Z530" s="299"/>
      <c r="AA530" s="299"/>
      <c r="AB530" s="299"/>
      <c r="AC530" s="299"/>
      <c r="AD530" s="299"/>
      <c r="AE530" s="299"/>
      <c r="AF530" s="299"/>
      <c r="AG530" s="299"/>
    </row>
    <row r="531" spans="1:33" ht="25.2" customHeight="1">
      <c r="A531" s="305"/>
      <c r="B531" s="303"/>
      <c r="C531" s="303"/>
      <c r="D531" s="299"/>
      <c r="E531" s="299"/>
      <c r="F531" s="299"/>
      <c r="G531" s="299"/>
      <c r="H531" s="299"/>
      <c r="I531" s="299"/>
      <c r="J531" s="299"/>
      <c r="K531" s="299"/>
      <c r="L531" s="299"/>
      <c r="M531" s="299"/>
      <c r="N531" s="299"/>
      <c r="O531" s="299"/>
      <c r="P531" s="299"/>
      <c r="Q531" s="299"/>
      <c r="R531" s="299"/>
      <c r="S531" s="299"/>
      <c r="T531" s="299"/>
      <c r="U531" s="299"/>
      <c r="V531" s="299"/>
      <c r="W531" s="299"/>
      <c r="X531" s="299"/>
      <c r="Y531" s="299"/>
      <c r="Z531" s="299"/>
      <c r="AA531" s="299"/>
      <c r="AB531" s="299"/>
      <c r="AC531" s="299"/>
      <c r="AD531" s="299"/>
      <c r="AE531" s="299"/>
      <c r="AF531" s="299"/>
      <c r="AG531" s="299"/>
    </row>
    <row r="532" spans="1:33" ht="25.2" customHeight="1">
      <c r="A532" s="305"/>
      <c r="B532" s="303"/>
      <c r="C532" s="303"/>
      <c r="D532" s="299"/>
      <c r="E532" s="299"/>
      <c r="F532" s="299"/>
      <c r="G532" s="299"/>
      <c r="H532" s="299"/>
      <c r="I532" s="299"/>
      <c r="J532" s="299"/>
      <c r="K532" s="299"/>
      <c r="L532" s="299"/>
      <c r="M532" s="299"/>
      <c r="N532" s="299"/>
      <c r="O532" s="299"/>
      <c r="P532" s="299"/>
      <c r="Q532" s="299"/>
      <c r="R532" s="299"/>
      <c r="S532" s="299"/>
      <c r="T532" s="299"/>
      <c r="U532" s="299"/>
      <c r="V532" s="299"/>
      <c r="W532" s="299"/>
      <c r="X532" s="299"/>
      <c r="Y532" s="299"/>
      <c r="Z532" s="299"/>
      <c r="AA532" s="299"/>
      <c r="AB532" s="299"/>
      <c r="AC532" s="299"/>
      <c r="AD532" s="299"/>
      <c r="AE532" s="299"/>
      <c r="AF532" s="299"/>
      <c r="AG532" s="299"/>
    </row>
    <row r="533" spans="1:33" ht="25.2" customHeight="1">
      <c r="A533" s="305"/>
      <c r="B533" s="303"/>
      <c r="C533" s="303"/>
      <c r="D533" s="299"/>
      <c r="E533" s="299"/>
      <c r="F533" s="299"/>
      <c r="G533" s="299"/>
      <c r="H533" s="299"/>
      <c r="I533" s="299"/>
      <c r="J533" s="299"/>
      <c r="K533" s="299"/>
      <c r="L533" s="299"/>
      <c r="M533" s="299"/>
      <c r="N533" s="299"/>
      <c r="O533" s="299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299"/>
      <c r="AA533" s="299"/>
      <c r="AB533" s="299"/>
      <c r="AC533" s="299"/>
      <c r="AD533" s="299"/>
      <c r="AE533" s="299"/>
      <c r="AF533" s="299"/>
      <c r="AG533" s="299"/>
    </row>
    <row r="534" spans="1:33" ht="25.2" customHeight="1">
      <c r="A534" s="305"/>
      <c r="B534" s="303"/>
      <c r="C534" s="303"/>
      <c r="D534" s="299"/>
      <c r="E534" s="299"/>
      <c r="F534" s="299"/>
      <c r="G534" s="299"/>
      <c r="H534" s="299"/>
      <c r="I534" s="299"/>
      <c r="J534" s="299"/>
      <c r="K534" s="299"/>
      <c r="L534" s="299"/>
      <c r="M534" s="299"/>
      <c r="N534" s="299"/>
      <c r="O534" s="299"/>
      <c r="P534" s="299"/>
      <c r="Q534" s="299"/>
      <c r="R534" s="299"/>
      <c r="S534" s="299"/>
      <c r="T534" s="299"/>
      <c r="U534" s="299"/>
      <c r="V534" s="299"/>
      <c r="W534" s="299"/>
      <c r="X534" s="299"/>
      <c r="Y534" s="299"/>
      <c r="Z534" s="299"/>
      <c r="AA534" s="299"/>
      <c r="AB534" s="299"/>
      <c r="AC534" s="299"/>
      <c r="AD534" s="299"/>
      <c r="AE534" s="299"/>
      <c r="AF534" s="299"/>
      <c r="AG534" s="299"/>
    </row>
    <row r="535" spans="1:33" ht="25.2" customHeight="1">
      <c r="A535" s="305"/>
      <c r="B535" s="303"/>
      <c r="C535" s="303"/>
      <c r="D535" s="299"/>
      <c r="E535" s="299"/>
      <c r="F535" s="299"/>
      <c r="G535" s="299"/>
      <c r="H535" s="299"/>
      <c r="I535" s="299"/>
      <c r="J535" s="299"/>
      <c r="K535" s="299"/>
      <c r="L535" s="299"/>
      <c r="M535" s="299"/>
      <c r="N535" s="299"/>
      <c r="O535" s="299"/>
      <c r="P535" s="299"/>
      <c r="Q535" s="299"/>
      <c r="R535" s="299"/>
      <c r="S535" s="299"/>
      <c r="T535" s="299"/>
      <c r="U535" s="299"/>
      <c r="V535" s="299"/>
      <c r="W535" s="299"/>
      <c r="X535" s="299"/>
      <c r="Y535" s="299"/>
      <c r="Z535" s="299"/>
      <c r="AA535" s="299"/>
      <c r="AB535" s="299"/>
      <c r="AC535" s="299"/>
      <c r="AD535" s="299"/>
      <c r="AE535" s="299"/>
      <c r="AF535" s="299"/>
      <c r="AG535" s="299"/>
    </row>
    <row r="536" spans="1:33" ht="25.2" customHeight="1">
      <c r="A536" s="305"/>
      <c r="B536" s="303"/>
      <c r="C536" s="303"/>
      <c r="D536" s="299"/>
      <c r="E536" s="299"/>
      <c r="F536" s="299"/>
      <c r="G536" s="299"/>
      <c r="H536" s="299"/>
      <c r="I536" s="299"/>
      <c r="J536" s="299"/>
      <c r="K536" s="299"/>
      <c r="L536" s="299"/>
      <c r="M536" s="299"/>
      <c r="N536" s="299"/>
      <c r="O536" s="299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299"/>
      <c r="AA536" s="299"/>
      <c r="AB536" s="299"/>
      <c r="AC536" s="299"/>
      <c r="AD536" s="299"/>
      <c r="AE536" s="299"/>
      <c r="AF536" s="299"/>
      <c r="AG536" s="299"/>
    </row>
    <row r="537" spans="1:33" ht="25.2" customHeight="1">
      <c r="A537" s="305"/>
      <c r="B537" s="303"/>
      <c r="C537" s="303"/>
      <c r="D537" s="299"/>
      <c r="E537" s="299"/>
      <c r="F537" s="299"/>
      <c r="G537" s="299"/>
      <c r="H537" s="299"/>
      <c r="I537" s="299"/>
      <c r="J537" s="299"/>
      <c r="K537" s="299"/>
      <c r="L537" s="299"/>
      <c r="M537" s="299"/>
      <c r="N537" s="299"/>
      <c r="O537" s="299"/>
      <c r="P537" s="299"/>
      <c r="Q537" s="299"/>
      <c r="R537" s="299"/>
      <c r="S537" s="299"/>
      <c r="T537" s="299"/>
      <c r="U537" s="299"/>
      <c r="V537" s="299"/>
      <c r="W537" s="299"/>
      <c r="X537" s="299"/>
      <c r="Y537" s="299"/>
      <c r="Z537" s="299"/>
      <c r="AA537" s="299"/>
      <c r="AB537" s="299"/>
      <c r="AC537" s="299"/>
      <c r="AD537" s="299"/>
      <c r="AE537" s="299"/>
      <c r="AF537" s="299"/>
      <c r="AG537" s="299"/>
    </row>
    <row r="538" spans="1:33" ht="25.2" customHeight="1">
      <c r="A538" s="305"/>
      <c r="B538" s="303"/>
      <c r="C538" s="303"/>
      <c r="D538" s="299"/>
      <c r="E538" s="299"/>
      <c r="F538" s="299"/>
      <c r="G538" s="299"/>
      <c r="H538" s="299"/>
      <c r="I538" s="299"/>
      <c r="J538" s="299"/>
      <c r="K538" s="299"/>
      <c r="L538" s="299"/>
      <c r="M538" s="299"/>
      <c r="N538" s="299"/>
      <c r="O538" s="299"/>
      <c r="P538" s="299"/>
      <c r="Q538" s="299"/>
      <c r="R538" s="299"/>
      <c r="S538" s="299"/>
      <c r="T538" s="299"/>
      <c r="U538" s="299"/>
      <c r="V538" s="299"/>
      <c r="W538" s="299"/>
      <c r="X538" s="299"/>
      <c r="Y538" s="299"/>
      <c r="Z538" s="299"/>
      <c r="AA538" s="299"/>
      <c r="AB538" s="299"/>
      <c r="AC538" s="299"/>
      <c r="AD538" s="299"/>
      <c r="AE538" s="299"/>
      <c r="AF538" s="299"/>
      <c r="AG538" s="299"/>
    </row>
    <row r="539" spans="1:33" ht="25.2" customHeight="1">
      <c r="A539" s="305"/>
      <c r="B539" s="303"/>
      <c r="C539" s="303"/>
      <c r="D539" s="299"/>
      <c r="E539" s="299"/>
      <c r="F539" s="299"/>
      <c r="G539" s="299"/>
      <c r="H539" s="299"/>
      <c r="I539" s="299"/>
      <c r="J539" s="299"/>
      <c r="K539" s="299"/>
      <c r="L539" s="299"/>
      <c r="M539" s="299"/>
      <c r="N539" s="299"/>
      <c r="O539" s="299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299"/>
      <c r="AA539" s="299"/>
      <c r="AB539" s="299"/>
      <c r="AC539" s="299"/>
      <c r="AD539" s="299"/>
      <c r="AE539" s="299"/>
      <c r="AF539" s="299"/>
      <c r="AG539" s="299"/>
    </row>
    <row r="540" spans="1:33" ht="25.2" customHeight="1">
      <c r="A540" s="305"/>
      <c r="B540" s="303"/>
      <c r="C540" s="303"/>
      <c r="D540" s="299"/>
      <c r="E540" s="299"/>
      <c r="F540" s="299"/>
      <c r="G540" s="299"/>
      <c r="H540" s="299"/>
      <c r="I540" s="299"/>
      <c r="J540" s="299"/>
      <c r="K540" s="299"/>
      <c r="L540" s="299"/>
      <c r="M540" s="29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299"/>
      <c r="AA540" s="299"/>
      <c r="AB540" s="299"/>
      <c r="AC540" s="299"/>
      <c r="AD540" s="299"/>
      <c r="AE540" s="299"/>
      <c r="AF540" s="299"/>
      <c r="AG540" s="299"/>
    </row>
    <row r="541" spans="1:33" ht="25.2" customHeight="1">
      <c r="A541" s="305"/>
      <c r="B541" s="303"/>
      <c r="C541" s="303"/>
      <c r="D541" s="299"/>
      <c r="E541" s="299"/>
      <c r="F541" s="299"/>
      <c r="G541" s="299"/>
      <c r="H541" s="299"/>
      <c r="I541" s="299"/>
      <c r="J541" s="299"/>
      <c r="K541" s="299"/>
      <c r="L541" s="299"/>
      <c r="M541" s="299"/>
      <c r="N541" s="299"/>
      <c r="O541" s="299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299"/>
      <c r="AA541" s="299"/>
      <c r="AB541" s="299"/>
      <c r="AC541" s="299"/>
      <c r="AD541" s="299"/>
      <c r="AE541" s="299"/>
      <c r="AF541" s="299"/>
      <c r="AG541" s="299"/>
    </row>
    <row r="542" spans="1:33" ht="25.2" customHeight="1">
      <c r="A542" s="305"/>
      <c r="B542" s="303"/>
      <c r="C542" s="303"/>
      <c r="D542" s="299"/>
      <c r="E542" s="299"/>
      <c r="F542" s="299"/>
      <c r="G542" s="299"/>
      <c r="H542" s="299"/>
      <c r="I542" s="299"/>
      <c r="J542" s="299"/>
      <c r="K542" s="299"/>
      <c r="L542" s="299"/>
      <c r="M542" s="299"/>
      <c r="N542" s="299"/>
      <c r="O542" s="299"/>
      <c r="P542" s="299"/>
      <c r="Q542" s="299"/>
      <c r="R542" s="299"/>
      <c r="S542" s="299"/>
      <c r="T542" s="299"/>
      <c r="U542" s="299"/>
      <c r="V542" s="299"/>
      <c r="W542" s="299"/>
      <c r="X542" s="299"/>
      <c r="Y542" s="299"/>
      <c r="Z542" s="299"/>
      <c r="AA542" s="299"/>
      <c r="AB542" s="299"/>
      <c r="AC542" s="299"/>
      <c r="AD542" s="299"/>
      <c r="AE542" s="299"/>
      <c r="AF542" s="299"/>
      <c r="AG542" s="299"/>
    </row>
    <row r="543" spans="1:33" ht="25.2" customHeight="1">
      <c r="A543" s="305"/>
      <c r="B543" s="303"/>
      <c r="C543" s="303"/>
      <c r="D543" s="299"/>
      <c r="E543" s="299"/>
      <c r="F543" s="299"/>
      <c r="G543" s="299"/>
      <c r="H543" s="299"/>
      <c r="I543" s="299"/>
      <c r="J543" s="299"/>
      <c r="K543" s="299"/>
      <c r="L543" s="299"/>
      <c r="M543" s="299"/>
      <c r="N543" s="299"/>
      <c r="O543" s="299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299"/>
      <c r="AA543" s="299"/>
      <c r="AB543" s="299"/>
      <c r="AC543" s="299"/>
      <c r="AD543" s="299"/>
      <c r="AE543" s="299"/>
      <c r="AF543" s="299"/>
      <c r="AG543" s="299"/>
    </row>
    <row r="544" spans="1:33" ht="25.2" customHeight="1">
      <c r="A544" s="305"/>
      <c r="B544" s="303"/>
      <c r="C544" s="303"/>
      <c r="D544" s="299"/>
      <c r="E544" s="299"/>
      <c r="F544" s="299"/>
      <c r="G544" s="299"/>
      <c r="H544" s="299"/>
      <c r="I544" s="299"/>
      <c r="J544" s="299"/>
      <c r="K544" s="299"/>
      <c r="L544" s="299"/>
      <c r="M544" s="299"/>
      <c r="N544" s="299"/>
      <c r="O544" s="299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299"/>
      <c r="AA544" s="299"/>
      <c r="AB544" s="299"/>
      <c r="AC544" s="299"/>
      <c r="AD544" s="299"/>
      <c r="AE544" s="299"/>
      <c r="AF544" s="299"/>
      <c r="AG544" s="299"/>
    </row>
    <row r="545" spans="1:33" ht="25.2" customHeight="1">
      <c r="A545" s="305"/>
      <c r="B545" s="303"/>
      <c r="C545" s="303"/>
      <c r="D545" s="299"/>
      <c r="E545" s="299"/>
      <c r="F545" s="299"/>
      <c r="G545" s="299"/>
      <c r="H545" s="299"/>
      <c r="I545" s="299"/>
      <c r="J545" s="299"/>
      <c r="K545" s="299"/>
      <c r="L545" s="299"/>
      <c r="M545" s="299"/>
      <c r="N545" s="299"/>
      <c r="O545" s="299"/>
      <c r="P545" s="299"/>
      <c r="Q545" s="299"/>
      <c r="R545" s="299"/>
      <c r="S545" s="299"/>
      <c r="T545" s="299"/>
      <c r="U545" s="299"/>
      <c r="V545" s="299"/>
      <c r="W545" s="299"/>
      <c r="X545" s="299"/>
      <c r="Y545" s="299"/>
      <c r="Z545" s="299"/>
      <c r="AA545" s="299"/>
      <c r="AB545" s="299"/>
      <c r="AC545" s="299"/>
      <c r="AD545" s="299"/>
      <c r="AE545" s="299"/>
      <c r="AF545" s="299"/>
      <c r="AG545" s="299"/>
    </row>
    <row r="546" spans="1:33" ht="25.2" customHeight="1">
      <c r="A546" s="305"/>
      <c r="B546" s="303"/>
      <c r="C546" s="303"/>
      <c r="D546" s="299"/>
      <c r="E546" s="299"/>
      <c r="F546" s="299"/>
      <c r="G546" s="299"/>
      <c r="H546" s="299"/>
      <c r="I546" s="299"/>
      <c r="J546" s="299"/>
      <c r="K546" s="299"/>
      <c r="L546" s="299"/>
      <c r="M546" s="299"/>
      <c r="N546" s="299"/>
      <c r="O546" s="299"/>
      <c r="P546" s="299"/>
      <c r="Q546" s="299"/>
      <c r="R546" s="299"/>
      <c r="S546" s="299"/>
      <c r="T546" s="299"/>
      <c r="U546" s="299"/>
      <c r="V546" s="299"/>
      <c r="W546" s="299"/>
      <c r="X546" s="299"/>
      <c r="Y546" s="299"/>
      <c r="Z546" s="299"/>
      <c r="AA546" s="299"/>
      <c r="AB546" s="299"/>
      <c r="AC546" s="299"/>
      <c r="AD546" s="299"/>
      <c r="AE546" s="299"/>
      <c r="AF546" s="299"/>
      <c r="AG546" s="299"/>
    </row>
    <row r="547" spans="1:33" ht="25.2" customHeight="1">
      <c r="A547" s="305"/>
      <c r="B547" s="303"/>
      <c r="C547" s="303"/>
      <c r="D547" s="299"/>
      <c r="E547" s="299"/>
      <c r="F547" s="299"/>
      <c r="G547" s="299"/>
      <c r="H547" s="299"/>
      <c r="I547" s="299"/>
      <c r="J547" s="299"/>
      <c r="K547" s="299"/>
      <c r="L547" s="299"/>
      <c r="M547" s="299"/>
      <c r="N547" s="299"/>
      <c r="O547" s="299"/>
      <c r="P547" s="299"/>
      <c r="Q547" s="299"/>
      <c r="R547" s="299"/>
      <c r="S547" s="299"/>
      <c r="T547" s="299"/>
      <c r="U547" s="299"/>
      <c r="V547" s="299"/>
      <c r="W547" s="299"/>
      <c r="X547" s="299"/>
      <c r="Y547" s="299"/>
      <c r="Z547" s="299"/>
      <c r="AA547" s="299"/>
      <c r="AB547" s="299"/>
      <c r="AC547" s="299"/>
      <c r="AD547" s="299"/>
      <c r="AE547" s="299"/>
      <c r="AF547" s="299"/>
      <c r="AG547" s="299"/>
    </row>
    <row r="548" spans="1:33" ht="25.2" customHeight="1">
      <c r="A548" s="305"/>
      <c r="B548" s="303"/>
      <c r="C548" s="303"/>
      <c r="D548" s="299"/>
      <c r="E548" s="299"/>
      <c r="F548" s="299"/>
      <c r="G548" s="299"/>
      <c r="H548" s="299"/>
      <c r="I548" s="299"/>
      <c r="J548" s="299"/>
      <c r="K548" s="299"/>
      <c r="L548" s="299"/>
      <c r="M548" s="299"/>
      <c r="N548" s="299"/>
      <c r="O548" s="299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299"/>
      <c r="AA548" s="299"/>
      <c r="AB548" s="299"/>
      <c r="AC548" s="299"/>
      <c r="AD548" s="299"/>
      <c r="AE548" s="299"/>
      <c r="AF548" s="299"/>
      <c r="AG548" s="299"/>
    </row>
    <row r="549" spans="1:33" ht="25.2" customHeight="1">
      <c r="A549" s="305"/>
      <c r="B549" s="303"/>
      <c r="C549" s="303"/>
      <c r="D549" s="299"/>
      <c r="E549" s="299"/>
      <c r="F549" s="299"/>
      <c r="G549" s="299"/>
      <c r="H549" s="299"/>
      <c r="I549" s="299"/>
      <c r="J549" s="299"/>
      <c r="K549" s="299"/>
      <c r="L549" s="299"/>
      <c r="M549" s="299"/>
      <c r="N549" s="299"/>
      <c r="O549" s="299"/>
      <c r="P549" s="299"/>
      <c r="Q549" s="299"/>
      <c r="R549" s="299"/>
      <c r="S549" s="299"/>
      <c r="T549" s="299"/>
      <c r="U549" s="299"/>
      <c r="V549" s="299"/>
      <c r="W549" s="299"/>
      <c r="X549" s="299"/>
      <c r="Y549" s="299"/>
      <c r="Z549" s="299"/>
      <c r="AA549" s="299"/>
      <c r="AB549" s="299"/>
      <c r="AC549" s="299"/>
      <c r="AD549" s="299"/>
      <c r="AE549" s="299"/>
      <c r="AF549" s="299"/>
      <c r="AG549" s="299"/>
    </row>
    <row r="550" spans="1:33" ht="25.2" customHeight="1">
      <c r="A550" s="305"/>
      <c r="B550" s="303"/>
      <c r="C550" s="303"/>
      <c r="D550" s="299"/>
      <c r="E550" s="299"/>
      <c r="F550" s="299"/>
      <c r="G550" s="299"/>
      <c r="H550" s="299"/>
      <c r="I550" s="299"/>
      <c r="J550" s="299"/>
      <c r="K550" s="299"/>
      <c r="L550" s="299"/>
      <c r="M550" s="299"/>
      <c r="N550" s="299"/>
      <c r="O550" s="299"/>
      <c r="P550" s="299"/>
      <c r="Q550" s="299"/>
      <c r="R550" s="299"/>
      <c r="S550" s="299"/>
      <c r="T550" s="299"/>
      <c r="U550" s="299"/>
      <c r="V550" s="299"/>
      <c r="W550" s="299"/>
      <c r="X550" s="299"/>
      <c r="Y550" s="299"/>
      <c r="Z550" s="299"/>
      <c r="AA550" s="299"/>
      <c r="AB550" s="299"/>
      <c r="AC550" s="299"/>
      <c r="AD550" s="299"/>
      <c r="AE550" s="299"/>
      <c r="AF550" s="299"/>
      <c r="AG550" s="299"/>
    </row>
    <row r="551" spans="1:33" ht="25.2" customHeight="1">
      <c r="A551" s="305"/>
      <c r="B551" s="303"/>
      <c r="C551" s="303"/>
      <c r="D551" s="299"/>
      <c r="E551" s="299"/>
      <c r="F551" s="299"/>
      <c r="G551" s="299"/>
      <c r="H551" s="299"/>
      <c r="I551" s="299"/>
      <c r="J551" s="299"/>
      <c r="K551" s="299"/>
      <c r="L551" s="299"/>
      <c r="M551" s="299"/>
      <c r="N551" s="299"/>
      <c r="O551" s="299"/>
      <c r="P551" s="299"/>
      <c r="Q551" s="299"/>
      <c r="R551" s="299"/>
      <c r="S551" s="299"/>
      <c r="T551" s="299"/>
      <c r="U551" s="299"/>
      <c r="V551" s="299"/>
      <c r="W551" s="299"/>
      <c r="X551" s="299"/>
      <c r="Y551" s="299"/>
      <c r="Z551" s="299"/>
      <c r="AA551" s="299"/>
      <c r="AB551" s="299"/>
      <c r="AC551" s="299"/>
      <c r="AD551" s="299"/>
      <c r="AE551" s="299"/>
      <c r="AF551" s="299"/>
      <c r="AG551" s="299"/>
    </row>
    <row r="552" spans="1:33" ht="25.2" customHeight="1">
      <c r="A552" s="305"/>
      <c r="B552" s="303"/>
      <c r="C552" s="303"/>
      <c r="D552" s="299"/>
      <c r="E552" s="299"/>
      <c r="F552" s="299"/>
      <c r="G552" s="299"/>
      <c r="H552" s="299"/>
      <c r="I552" s="299"/>
      <c r="J552" s="299"/>
      <c r="K552" s="299"/>
      <c r="L552" s="299"/>
      <c r="M552" s="299"/>
      <c r="N552" s="299"/>
      <c r="O552" s="299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299"/>
      <c r="AA552" s="299"/>
      <c r="AB552" s="299"/>
      <c r="AC552" s="299"/>
      <c r="AD552" s="299"/>
      <c r="AE552" s="299"/>
      <c r="AF552" s="299"/>
      <c r="AG552" s="299"/>
    </row>
    <row r="553" spans="1:33" ht="25.2" customHeight="1">
      <c r="A553" s="305"/>
      <c r="B553" s="303"/>
      <c r="C553" s="303"/>
      <c r="D553" s="299"/>
      <c r="E553" s="299"/>
      <c r="F553" s="299"/>
      <c r="G553" s="299"/>
      <c r="H553" s="299"/>
      <c r="I553" s="299"/>
      <c r="J553" s="299"/>
      <c r="K553" s="299"/>
      <c r="L553" s="299"/>
      <c r="M553" s="29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299"/>
      <c r="AA553" s="299"/>
      <c r="AB553" s="299"/>
      <c r="AC553" s="299"/>
      <c r="AD553" s="299"/>
      <c r="AE553" s="299"/>
      <c r="AF553" s="299"/>
      <c r="AG553" s="299"/>
    </row>
    <row r="554" spans="1:33" ht="25.2" customHeight="1">
      <c r="A554" s="305"/>
      <c r="B554" s="303"/>
      <c r="C554" s="303"/>
      <c r="D554" s="299"/>
      <c r="E554" s="299"/>
      <c r="F554" s="299"/>
      <c r="G554" s="299"/>
      <c r="H554" s="299"/>
      <c r="I554" s="299"/>
      <c r="J554" s="299"/>
      <c r="K554" s="299"/>
      <c r="L554" s="299"/>
      <c r="M554" s="299"/>
      <c r="N554" s="299"/>
      <c r="O554" s="299"/>
      <c r="P554" s="299"/>
      <c r="Q554" s="299"/>
      <c r="R554" s="299"/>
      <c r="S554" s="299"/>
      <c r="T554" s="299"/>
      <c r="U554" s="299"/>
      <c r="V554" s="299"/>
      <c r="W554" s="299"/>
      <c r="X554" s="299"/>
      <c r="Y554" s="299"/>
      <c r="Z554" s="299"/>
      <c r="AA554" s="299"/>
      <c r="AB554" s="299"/>
      <c r="AC554" s="299"/>
      <c r="AD554" s="299"/>
      <c r="AE554" s="299"/>
      <c r="AF554" s="299"/>
      <c r="AG554" s="299"/>
    </row>
    <row r="555" spans="1:33" ht="25.2" customHeight="1">
      <c r="A555" s="305"/>
      <c r="B555" s="303"/>
      <c r="C555" s="303"/>
      <c r="D555" s="299"/>
      <c r="E555" s="299"/>
      <c r="F555" s="299"/>
      <c r="G555" s="299"/>
      <c r="H555" s="299"/>
      <c r="I555" s="299"/>
      <c r="J555" s="299"/>
      <c r="K555" s="299"/>
      <c r="L555" s="299"/>
      <c r="M555" s="299"/>
      <c r="N555" s="299"/>
      <c r="O555" s="299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299"/>
      <c r="AA555" s="299"/>
      <c r="AB555" s="299"/>
      <c r="AC555" s="299"/>
      <c r="AD555" s="299"/>
      <c r="AE555" s="299"/>
      <c r="AF555" s="299"/>
      <c r="AG555" s="299"/>
    </row>
    <row r="556" spans="1:33" ht="25.2" customHeight="1">
      <c r="A556" s="305"/>
      <c r="B556" s="303"/>
      <c r="C556" s="303"/>
      <c r="D556" s="299"/>
      <c r="E556" s="299"/>
      <c r="F556" s="299"/>
      <c r="G556" s="299"/>
      <c r="H556" s="299"/>
      <c r="I556" s="299"/>
      <c r="J556" s="299"/>
      <c r="K556" s="299"/>
      <c r="L556" s="299"/>
      <c r="M556" s="299"/>
      <c r="N556" s="299"/>
      <c r="O556" s="299"/>
      <c r="P556" s="299"/>
      <c r="Q556" s="299"/>
      <c r="R556" s="299"/>
      <c r="S556" s="299"/>
      <c r="T556" s="299"/>
      <c r="U556" s="299"/>
      <c r="V556" s="299"/>
      <c r="W556" s="299"/>
      <c r="X556" s="299"/>
      <c r="Y556" s="299"/>
      <c r="Z556" s="299"/>
      <c r="AA556" s="299"/>
      <c r="AB556" s="299"/>
      <c r="AC556" s="299"/>
      <c r="AD556" s="299"/>
      <c r="AE556" s="299"/>
      <c r="AF556" s="299"/>
      <c r="AG556" s="299"/>
    </row>
    <row r="557" spans="1:33" ht="25.2" customHeight="1">
      <c r="A557" s="305"/>
      <c r="B557" s="303"/>
      <c r="C557" s="303"/>
      <c r="D557" s="299"/>
      <c r="E557" s="299"/>
      <c r="F557" s="299"/>
      <c r="G557" s="299"/>
      <c r="H557" s="299"/>
      <c r="I557" s="299"/>
      <c r="J557" s="299"/>
      <c r="K557" s="299"/>
      <c r="L557" s="299"/>
      <c r="M557" s="299"/>
      <c r="N557" s="299"/>
      <c r="O557" s="299"/>
      <c r="P557" s="299"/>
      <c r="Q557" s="299"/>
      <c r="R557" s="299"/>
      <c r="S557" s="299"/>
      <c r="T557" s="299"/>
      <c r="U557" s="299"/>
      <c r="V557" s="299"/>
      <c r="W557" s="299"/>
      <c r="X557" s="299"/>
      <c r="Y557" s="299"/>
      <c r="Z557" s="299"/>
      <c r="AA557" s="299"/>
      <c r="AB557" s="299"/>
      <c r="AC557" s="299"/>
      <c r="AD557" s="299"/>
      <c r="AE557" s="299"/>
      <c r="AF557" s="299"/>
      <c r="AG557" s="299"/>
    </row>
    <row r="558" spans="1:33" ht="25.2" customHeight="1">
      <c r="A558" s="305"/>
      <c r="B558" s="303"/>
      <c r="C558" s="303"/>
      <c r="D558" s="299"/>
      <c r="E558" s="299"/>
      <c r="F558" s="299"/>
      <c r="G558" s="299"/>
      <c r="H558" s="299"/>
      <c r="I558" s="299"/>
      <c r="J558" s="299"/>
      <c r="K558" s="299"/>
      <c r="L558" s="299"/>
      <c r="M558" s="299"/>
      <c r="N558" s="299"/>
      <c r="O558" s="299"/>
      <c r="P558" s="299"/>
      <c r="Q558" s="299"/>
      <c r="R558" s="299"/>
      <c r="S558" s="299"/>
      <c r="T558" s="299"/>
      <c r="U558" s="299"/>
      <c r="V558" s="299"/>
      <c r="W558" s="299"/>
      <c r="X558" s="299"/>
      <c r="Y558" s="299"/>
      <c r="Z558" s="299"/>
      <c r="AA558" s="299"/>
      <c r="AB558" s="299"/>
      <c r="AC558" s="299"/>
      <c r="AD558" s="299"/>
      <c r="AE558" s="299"/>
      <c r="AF558" s="299"/>
      <c r="AG558" s="299"/>
    </row>
    <row r="559" spans="1:33" ht="25.2" customHeight="1">
      <c r="A559" s="305"/>
      <c r="B559" s="303"/>
      <c r="C559" s="303"/>
      <c r="D559" s="299"/>
      <c r="E559" s="299"/>
      <c r="F559" s="299"/>
      <c r="G559" s="299"/>
      <c r="H559" s="299"/>
      <c r="I559" s="299"/>
      <c r="J559" s="299"/>
      <c r="K559" s="299"/>
      <c r="L559" s="299"/>
      <c r="M559" s="299"/>
      <c r="N559" s="299"/>
      <c r="O559" s="299"/>
      <c r="P559" s="299"/>
      <c r="Q559" s="299"/>
      <c r="R559" s="299"/>
      <c r="S559" s="299"/>
      <c r="T559" s="299"/>
      <c r="U559" s="299"/>
      <c r="V559" s="299"/>
      <c r="W559" s="299"/>
      <c r="X559" s="299"/>
      <c r="Y559" s="299"/>
      <c r="Z559" s="299"/>
      <c r="AA559" s="299"/>
      <c r="AB559" s="299"/>
      <c r="AC559" s="299"/>
      <c r="AD559" s="299"/>
      <c r="AE559" s="299"/>
      <c r="AF559" s="299"/>
      <c r="AG559" s="299"/>
    </row>
    <row r="560" spans="1:33" ht="25.2" customHeight="1">
      <c r="A560" s="305"/>
      <c r="B560" s="303"/>
      <c r="C560" s="303"/>
      <c r="D560" s="299"/>
      <c r="E560" s="299"/>
      <c r="F560" s="299"/>
      <c r="G560" s="299"/>
      <c r="H560" s="299"/>
      <c r="I560" s="299"/>
      <c r="J560" s="299"/>
      <c r="K560" s="299"/>
      <c r="L560" s="299"/>
      <c r="M560" s="299"/>
      <c r="N560" s="299"/>
      <c r="O560" s="299"/>
      <c r="P560" s="299"/>
      <c r="Q560" s="299"/>
      <c r="R560" s="299"/>
      <c r="S560" s="299"/>
      <c r="T560" s="299"/>
      <c r="U560" s="299"/>
      <c r="V560" s="299"/>
      <c r="W560" s="299"/>
      <c r="X560" s="299"/>
      <c r="Y560" s="299"/>
      <c r="Z560" s="299"/>
      <c r="AA560" s="299"/>
      <c r="AB560" s="299"/>
      <c r="AC560" s="299"/>
      <c r="AD560" s="299"/>
      <c r="AE560" s="299"/>
      <c r="AF560" s="299"/>
      <c r="AG560" s="299"/>
    </row>
    <row r="561" spans="1:33" ht="25.2" customHeight="1">
      <c r="A561" s="305"/>
      <c r="B561" s="303"/>
      <c r="C561" s="303"/>
      <c r="D561" s="299"/>
      <c r="E561" s="299"/>
      <c r="F561" s="299"/>
      <c r="G561" s="299"/>
      <c r="H561" s="299"/>
      <c r="I561" s="299"/>
      <c r="J561" s="299"/>
      <c r="K561" s="299"/>
      <c r="L561" s="299"/>
      <c r="M561" s="299"/>
      <c r="N561" s="299"/>
      <c r="O561" s="299"/>
      <c r="P561" s="299"/>
      <c r="Q561" s="299"/>
      <c r="R561" s="299"/>
      <c r="S561" s="299"/>
      <c r="T561" s="299"/>
      <c r="U561" s="299"/>
      <c r="V561" s="299"/>
      <c r="W561" s="299"/>
      <c r="X561" s="299"/>
      <c r="Y561" s="299"/>
      <c r="Z561" s="299"/>
      <c r="AA561" s="299"/>
      <c r="AB561" s="299"/>
      <c r="AC561" s="299"/>
      <c r="AD561" s="299"/>
      <c r="AE561" s="299"/>
      <c r="AF561" s="299"/>
      <c r="AG561" s="299"/>
    </row>
    <row r="562" spans="1:33" ht="25.2" customHeight="1">
      <c r="A562" s="305"/>
      <c r="B562" s="303"/>
      <c r="C562" s="303"/>
      <c r="D562" s="299"/>
      <c r="E562" s="299"/>
      <c r="F562" s="299"/>
      <c r="G562" s="299"/>
      <c r="H562" s="299"/>
      <c r="I562" s="299"/>
      <c r="J562" s="299"/>
      <c r="K562" s="299"/>
      <c r="L562" s="299"/>
      <c r="M562" s="299"/>
      <c r="N562" s="299"/>
      <c r="O562" s="299"/>
      <c r="P562" s="299"/>
      <c r="Q562" s="299"/>
      <c r="R562" s="299"/>
      <c r="S562" s="299"/>
      <c r="T562" s="299"/>
      <c r="U562" s="299"/>
      <c r="V562" s="299"/>
      <c r="W562" s="299"/>
      <c r="X562" s="299"/>
      <c r="Y562" s="299"/>
      <c r="Z562" s="299"/>
      <c r="AA562" s="299"/>
      <c r="AB562" s="299"/>
      <c r="AC562" s="299"/>
      <c r="AD562" s="299"/>
      <c r="AE562" s="299"/>
      <c r="AF562" s="299"/>
      <c r="AG562" s="299"/>
    </row>
    <row r="563" spans="1:33" ht="25.2" customHeight="1">
      <c r="A563" s="305"/>
      <c r="B563" s="303"/>
      <c r="C563" s="303"/>
      <c r="D563" s="299"/>
      <c r="E563" s="299"/>
      <c r="F563" s="299"/>
      <c r="G563" s="299"/>
      <c r="H563" s="299"/>
      <c r="I563" s="299"/>
      <c r="J563" s="299"/>
      <c r="K563" s="299"/>
      <c r="L563" s="299"/>
      <c r="M563" s="299"/>
      <c r="N563" s="299"/>
      <c r="O563" s="299"/>
      <c r="P563" s="299"/>
      <c r="Q563" s="299"/>
      <c r="R563" s="299"/>
      <c r="S563" s="299"/>
      <c r="T563" s="299"/>
      <c r="U563" s="299"/>
      <c r="V563" s="299"/>
      <c r="W563" s="299"/>
      <c r="X563" s="299"/>
      <c r="Y563" s="299"/>
      <c r="Z563" s="299"/>
      <c r="AA563" s="299"/>
      <c r="AB563" s="299"/>
      <c r="AC563" s="299"/>
      <c r="AD563" s="299"/>
      <c r="AE563" s="299"/>
      <c r="AF563" s="299"/>
      <c r="AG563" s="299"/>
    </row>
    <row r="564" spans="1:33" ht="25.2" customHeight="1">
      <c r="A564" s="305"/>
      <c r="B564" s="303"/>
      <c r="C564" s="303"/>
      <c r="D564" s="299"/>
      <c r="E564" s="299"/>
      <c r="F564" s="299"/>
      <c r="G564" s="299"/>
      <c r="H564" s="299"/>
      <c r="I564" s="299"/>
      <c r="J564" s="299"/>
      <c r="K564" s="299"/>
      <c r="L564" s="299"/>
      <c r="M564" s="299"/>
      <c r="N564" s="299"/>
      <c r="O564" s="299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299"/>
      <c r="AA564" s="299"/>
      <c r="AB564" s="299"/>
      <c r="AC564" s="299"/>
      <c r="AD564" s="299"/>
      <c r="AE564" s="299"/>
      <c r="AF564" s="299"/>
      <c r="AG564" s="299"/>
    </row>
    <row r="565" spans="1:33" ht="25.2" customHeight="1">
      <c r="A565" s="305"/>
      <c r="B565" s="303"/>
      <c r="C565" s="303"/>
      <c r="D565" s="299"/>
      <c r="E565" s="299"/>
      <c r="F565" s="299"/>
      <c r="G565" s="299"/>
      <c r="H565" s="299"/>
      <c r="I565" s="299"/>
      <c r="J565" s="299"/>
      <c r="K565" s="299"/>
      <c r="L565" s="299"/>
      <c r="M565" s="299"/>
      <c r="N565" s="299"/>
      <c r="O565" s="299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299"/>
      <c r="AA565" s="299"/>
      <c r="AB565" s="299"/>
      <c r="AC565" s="299"/>
      <c r="AD565" s="299"/>
      <c r="AE565" s="299"/>
      <c r="AF565" s="299"/>
      <c r="AG565" s="299"/>
    </row>
    <row r="566" spans="1:33" ht="25.2" customHeight="1">
      <c r="A566" s="305"/>
      <c r="B566" s="303"/>
      <c r="C566" s="303"/>
      <c r="D566" s="299"/>
      <c r="E566" s="299"/>
      <c r="F566" s="299"/>
      <c r="G566" s="299"/>
      <c r="H566" s="299"/>
      <c r="I566" s="299"/>
      <c r="J566" s="299"/>
      <c r="K566" s="299"/>
      <c r="L566" s="299"/>
      <c r="M566" s="29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299"/>
      <c r="AA566" s="299"/>
      <c r="AB566" s="299"/>
      <c r="AC566" s="299"/>
      <c r="AD566" s="299"/>
      <c r="AE566" s="299"/>
      <c r="AF566" s="299"/>
      <c r="AG566" s="299"/>
    </row>
    <row r="567" spans="1:33" ht="25.2" customHeight="1">
      <c r="A567" s="305"/>
      <c r="B567" s="303"/>
      <c r="C567" s="303"/>
      <c r="D567" s="299"/>
      <c r="E567" s="299"/>
      <c r="F567" s="299"/>
      <c r="G567" s="299"/>
      <c r="H567" s="299"/>
      <c r="I567" s="299"/>
      <c r="J567" s="299"/>
      <c r="K567" s="299"/>
      <c r="L567" s="299"/>
      <c r="M567" s="299"/>
      <c r="N567" s="299"/>
      <c r="O567" s="299"/>
      <c r="P567" s="299"/>
      <c r="Q567" s="299"/>
      <c r="R567" s="299"/>
      <c r="S567" s="299"/>
      <c r="T567" s="299"/>
      <c r="U567" s="299"/>
      <c r="V567" s="299"/>
      <c r="W567" s="299"/>
      <c r="X567" s="299"/>
      <c r="Y567" s="299"/>
      <c r="Z567" s="299"/>
      <c r="AA567" s="299"/>
      <c r="AB567" s="299"/>
      <c r="AC567" s="299"/>
      <c r="AD567" s="299"/>
      <c r="AE567" s="299"/>
      <c r="AF567" s="299"/>
      <c r="AG567" s="299"/>
    </row>
    <row r="568" spans="1:33" ht="25.2" customHeight="1">
      <c r="A568" s="305"/>
      <c r="B568" s="303"/>
      <c r="C568" s="303"/>
      <c r="D568" s="299"/>
      <c r="E568" s="299"/>
      <c r="F568" s="299"/>
      <c r="G568" s="299"/>
      <c r="H568" s="299"/>
      <c r="I568" s="299"/>
      <c r="J568" s="299"/>
      <c r="K568" s="299"/>
      <c r="L568" s="299"/>
      <c r="M568" s="299"/>
      <c r="N568" s="299"/>
      <c r="O568" s="299"/>
      <c r="P568" s="299"/>
      <c r="Q568" s="299"/>
      <c r="R568" s="299"/>
      <c r="S568" s="299"/>
      <c r="T568" s="299"/>
      <c r="U568" s="299"/>
      <c r="V568" s="299"/>
      <c r="W568" s="299"/>
      <c r="X568" s="299"/>
      <c r="Y568" s="299"/>
      <c r="Z568" s="299"/>
      <c r="AA568" s="299"/>
      <c r="AB568" s="299"/>
      <c r="AC568" s="299"/>
      <c r="AD568" s="299"/>
      <c r="AE568" s="299"/>
      <c r="AF568" s="299"/>
      <c r="AG568" s="299"/>
    </row>
    <row r="569" spans="1:33" ht="25.2" customHeight="1">
      <c r="A569" s="305"/>
      <c r="B569" s="303"/>
      <c r="C569" s="303"/>
      <c r="D569" s="299"/>
      <c r="E569" s="299"/>
      <c r="F569" s="299"/>
      <c r="G569" s="299"/>
      <c r="H569" s="299"/>
      <c r="I569" s="299"/>
      <c r="J569" s="299"/>
      <c r="K569" s="299"/>
      <c r="L569" s="299"/>
      <c r="M569" s="299"/>
      <c r="N569" s="299"/>
      <c r="O569" s="299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299"/>
      <c r="AA569" s="299"/>
      <c r="AB569" s="299"/>
      <c r="AC569" s="299"/>
      <c r="AD569" s="299"/>
      <c r="AE569" s="299"/>
      <c r="AF569" s="299"/>
      <c r="AG569" s="299"/>
    </row>
    <row r="570" spans="1:33" ht="25.2" customHeight="1">
      <c r="A570" s="305"/>
      <c r="B570" s="303"/>
      <c r="C570" s="303"/>
      <c r="D570" s="299"/>
      <c r="E570" s="299"/>
      <c r="F570" s="299"/>
      <c r="G570" s="299"/>
      <c r="H570" s="299"/>
      <c r="I570" s="299"/>
      <c r="J570" s="299"/>
      <c r="K570" s="299"/>
      <c r="L570" s="299"/>
      <c r="M570" s="299"/>
      <c r="N570" s="299"/>
      <c r="O570" s="299"/>
      <c r="P570" s="299"/>
      <c r="Q570" s="299"/>
      <c r="R570" s="299"/>
      <c r="S570" s="299"/>
      <c r="T570" s="299"/>
      <c r="U570" s="299"/>
      <c r="V570" s="299"/>
      <c r="W570" s="299"/>
      <c r="X570" s="299"/>
      <c r="Y570" s="299"/>
      <c r="Z570" s="299"/>
      <c r="AA570" s="299"/>
      <c r="AB570" s="299"/>
      <c r="AC570" s="299"/>
      <c r="AD570" s="299"/>
      <c r="AE570" s="299"/>
      <c r="AF570" s="299"/>
      <c r="AG570" s="299"/>
    </row>
    <row r="571" spans="1:33" ht="25.2" customHeight="1">
      <c r="A571" s="305"/>
      <c r="B571" s="303"/>
      <c r="C571" s="303"/>
      <c r="D571" s="299"/>
      <c r="E571" s="299"/>
      <c r="F571" s="299"/>
      <c r="G571" s="299"/>
      <c r="H571" s="299"/>
      <c r="I571" s="299"/>
      <c r="J571" s="299"/>
      <c r="K571" s="299"/>
      <c r="L571" s="299"/>
      <c r="M571" s="299"/>
      <c r="N571" s="299"/>
      <c r="O571" s="299"/>
      <c r="P571" s="299"/>
      <c r="Q571" s="299"/>
      <c r="R571" s="299"/>
      <c r="S571" s="299"/>
      <c r="T571" s="299"/>
      <c r="U571" s="299"/>
      <c r="V571" s="299"/>
      <c r="W571" s="299"/>
      <c r="X571" s="299"/>
      <c r="Y571" s="299"/>
      <c r="Z571" s="299"/>
      <c r="AA571" s="299"/>
      <c r="AB571" s="299"/>
      <c r="AC571" s="299"/>
      <c r="AD571" s="299"/>
      <c r="AE571" s="299"/>
      <c r="AF571" s="299"/>
      <c r="AG571" s="299"/>
    </row>
    <row r="572" spans="1:33" ht="25.2" customHeight="1">
      <c r="A572" s="305"/>
      <c r="B572" s="303"/>
      <c r="C572" s="303"/>
      <c r="D572" s="299"/>
      <c r="E572" s="299"/>
      <c r="F572" s="299"/>
      <c r="G572" s="299"/>
      <c r="H572" s="299"/>
      <c r="I572" s="299"/>
      <c r="J572" s="299"/>
      <c r="K572" s="299"/>
      <c r="L572" s="299"/>
      <c r="M572" s="299"/>
      <c r="N572" s="299"/>
      <c r="O572" s="299"/>
      <c r="P572" s="299"/>
      <c r="Q572" s="299"/>
      <c r="R572" s="299"/>
      <c r="S572" s="299"/>
      <c r="T572" s="299"/>
      <c r="U572" s="299"/>
      <c r="V572" s="299"/>
      <c r="W572" s="299"/>
      <c r="X572" s="299"/>
      <c r="Y572" s="299"/>
      <c r="Z572" s="299"/>
      <c r="AA572" s="299"/>
      <c r="AB572" s="299"/>
      <c r="AC572" s="299"/>
      <c r="AD572" s="299"/>
      <c r="AE572" s="299"/>
      <c r="AF572" s="299"/>
      <c r="AG572" s="299"/>
    </row>
    <row r="573" spans="1:33" ht="25.2" customHeight="1">
      <c r="A573" s="305"/>
      <c r="B573" s="303"/>
      <c r="C573" s="303"/>
      <c r="D573" s="299"/>
      <c r="E573" s="299"/>
      <c r="F573" s="299"/>
      <c r="G573" s="299"/>
      <c r="H573" s="299"/>
      <c r="I573" s="299"/>
      <c r="J573" s="299"/>
      <c r="K573" s="299"/>
      <c r="L573" s="299"/>
      <c r="M573" s="299"/>
      <c r="N573" s="299"/>
      <c r="O573" s="299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299"/>
      <c r="AA573" s="299"/>
      <c r="AB573" s="299"/>
      <c r="AC573" s="299"/>
      <c r="AD573" s="299"/>
      <c r="AE573" s="299"/>
      <c r="AF573" s="299"/>
      <c r="AG573" s="299"/>
    </row>
    <row r="574" spans="1:33" ht="25.2" customHeight="1">
      <c r="A574" s="305"/>
      <c r="B574" s="303"/>
      <c r="C574" s="303"/>
      <c r="D574" s="299"/>
      <c r="E574" s="299"/>
      <c r="F574" s="299"/>
      <c r="G574" s="299"/>
      <c r="H574" s="299"/>
      <c r="I574" s="299"/>
      <c r="J574" s="299"/>
      <c r="K574" s="299"/>
      <c r="L574" s="299"/>
      <c r="M574" s="299"/>
      <c r="N574" s="299"/>
      <c r="O574" s="29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299"/>
      <c r="AA574" s="299"/>
      <c r="AB574" s="299"/>
      <c r="AC574" s="299"/>
      <c r="AD574" s="299"/>
      <c r="AE574" s="299"/>
      <c r="AF574" s="299"/>
      <c r="AG574" s="299"/>
    </row>
    <row r="575" spans="1:33" ht="25.2" customHeight="1">
      <c r="A575" s="305"/>
      <c r="B575" s="303"/>
      <c r="C575" s="303"/>
      <c r="D575" s="299"/>
      <c r="E575" s="299"/>
      <c r="F575" s="299"/>
      <c r="G575" s="299"/>
      <c r="H575" s="299"/>
      <c r="I575" s="299"/>
      <c r="J575" s="299"/>
      <c r="K575" s="299"/>
      <c r="L575" s="299"/>
      <c r="M575" s="299"/>
      <c r="N575" s="299"/>
      <c r="O575" s="299"/>
      <c r="P575" s="299"/>
      <c r="Q575" s="299"/>
      <c r="R575" s="299"/>
      <c r="S575" s="299"/>
      <c r="T575" s="299"/>
      <c r="U575" s="299"/>
      <c r="V575" s="299"/>
      <c r="W575" s="299"/>
      <c r="X575" s="299"/>
      <c r="Y575" s="299"/>
      <c r="Z575" s="299"/>
      <c r="AA575" s="299"/>
      <c r="AB575" s="299"/>
      <c r="AC575" s="299"/>
      <c r="AD575" s="299"/>
      <c r="AE575" s="299"/>
      <c r="AF575" s="299"/>
      <c r="AG575" s="299"/>
    </row>
    <row r="576" spans="1:33" ht="25.2" customHeight="1">
      <c r="A576" s="305"/>
      <c r="B576" s="303"/>
      <c r="C576" s="303"/>
      <c r="D576" s="299"/>
      <c r="E576" s="299"/>
      <c r="F576" s="299"/>
      <c r="G576" s="299"/>
      <c r="H576" s="299"/>
      <c r="I576" s="299"/>
      <c r="J576" s="299"/>
      <c r="K576" s="299"/>
      <c r="L576" s="299"/>
      <c r="M576" s="299"/>
      <c r="N576" s="299"/>
      <c r="O576" s="299"/>
      <c r="P576" s="299"/>
      <c r="Q576" s="299"/>
      <c r="R576" s="299"/>
      <c r="S576" s="299"/>
      <c r="T576" s="299"/>
      <c r="U576" s="299"/>
      <c r="V576" s="299"/>
      <c r="W576" s="299"/>
      <c r="X576" s="299"/>
      <c r="Y576" s="299"/>
      <c r="Z576" s="299"/>
      <c r="AA576" s="299"/>
      <c r="AB576" s="299"/>
      <c r="AC576" s="299"/>
      <c r="AD576" s="299"/>
      <c r="AE576" s="299"/>
      <c r="AF576" s="299"/>
      <c r="AG576" s="299"/>
    </row>
    <row r="577" spans="1:33" ht="25.2" customHeight="1">
      <c r="A577" s="305"/>
      <c r="B577" s="303"/>
      <c r="C577" s="303"/>
      <c r="D577" s="299"/>
      <c r="E577" s="299"/>
      <c r="F577" s="299"/>
      <c r="G577" s="299"/>
      <c r="H577" s="299"/>
      <c r="I577" s="299"/>
      <c r="J577" s="299"/>
      <c r="K577" s="299"/>
      <c r="L577" s="299"/>
      <c r="M577" s="299"/>
      <c r="N577" s="299"/>
      <c r="O577" s="299"/>
      <c r="P577" s="299"/>
      <c r="Q577" s="299"/>
      <c r="R577" s="299"/>
      <c r="S577" s="299"/>
      <c r="T577" s="299"/>
      <c r="U577" s="299"/>
      <c r="V577" s="299"/>
      <c r="W577" s="299"/>
      <c r="X577" s="299"/>
      <c r="Y577" s="299"/>
      <c r="Z577" s="299"/>
      <c r="AA577" s="299"/>
      <c r="AB577" s="299"/>
      <c r="AC577" s="299"/>
      <c r="AD577" s="299"/>
      <c r="AE577" s="299"/>
      <c r="AF577" s="299"/>
      <c r="AG577" s="299"/>
    </row>
    <row r="578" spans="1:33" ht="25.2" customHeight="1">
      <c r="A578" s="305"/>
      <c r="B578" s="303"/>
      <c r="C578" s="303"/>
      <c r="D578" s="299"/>
      <c r="E578" s="299"/>
      <c r="F578" s="299"/>
      <c r="G578" s="299"/>
      <c r="H578" s="299"/>
      <c r="I578" s="299"/>
      <c r="J578" s="299"/>
      <c r="K578" s="299"/>
      <c r="L578" s="299"/>
      <c r="M578" s="299"/>
      <c r="N578" s="299"/>
      <c r="O578" s="299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299"/>
      <c r="AA578" s="299"/>
      <c r="AB578" s="299"/>
      <c r="AC578" s="299"/>
      <c r="AD578" s="299"/>
      <c r="AE578" s="299"/>
      <c r="AF578" s="299"/>
      <c r="AG578" s="299"/>
    </row>
    <row r="579" spans="1:33" ht="25.2" customHeight="1">
      <c r="A579" s="305"/>
      <c r="B579" s="303"/>
      <c r="C579" s="303"/>
      <c r="D579" s="299"/>
      <c r="E579" s="299"/>
      <c r="F579" s="299"/>
      <c r="G579" s="299"/>
      <c r="H579" s="299"/>
      <c r="I579" s="299"/>
      <c r="J579" s="299"/>
      <c r="K579" s="299"/>
      <c r="L579" s="299"/>
      <c r="M579" s="29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299"/>
      <c r="AA579" s="299"/>
      <c r="AB579" s="299"/>
      <c r="AC579" s="299"/>
      <c r="AD579" s="299"/>
      <c r="AE579" s="299"/>
      <c r="AF579" s="299"/>
      <c r="AG579" s="299"/>
    </row>
    <row r="580" spans="1:33" ht="25.2" customHeight="1">
      <c r="A580" s="305"/>
      <c r="B580" s="303"/>
      <c r="C580" s="303"/>
      <c r="D580" s="299"/>
      <c r="E580" s="299"/>
      <c r="F580" s="299"/>
      <c r="G580" s="299"/>
      <c r="H580" s="299"/>
      <c r="I580" s="299"/>
      <c r="J580" s="299"/>
      <c r="K580" s="299"/>
      <c r="L580" s="299"/>
      <c r="M580" s="299"/>
      <c r="N580" s="299"/>
      <c r="O580" s="299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299"/>
      <c r="AA580" s="299"/>
      <c r="AB580" s="299"/>
      <c r="AC580" s="299"/>
      <c r="AD580" s="299"/>
      <c r="AE580" s="299"/>
      <c r="AF580" s="299"/>
      <c r="AG580" s="299"/>
    </row>
    <row r="581" spans="1:33" ht="25.2" customHeight="1">
      <c r="A581" s="305"/>
      <c r="B581" s="303"/>
      <c r="C581" s="303"/>
      <c r="D581" s="299"/>
      <c r="E581" s="299"/>
      <c r="F581" s="299"/>
      <c r="G581" s="299"/>
      <c r="H581" s="299"/>
      <c r="I581" s="299"/>
      <c r="J581" s="299"/>
      <c r="K581" s="299"/>
      <c r="L581" s="299"/>
      <c r="M581" s="299"/>
      <c r="N581" s="299"/>
      <c r="O581" s="299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299"/>
      <c r="AA581" s="299"/>
      <c r="AB581" s="299"/>
      <c r="AC581" s="299"/>
      <c r="AD581" s="299"/>
      <c r="AE581" s="299"/>
      <c r="AF581" s="299"/>
      <c r="AG581" s="299"/>
    </row>
    <row r="582" spans="1:33" ht="25.2" customHeight="1">
      <c r="A582" s="305"/>
      <c r="B582" s="303"/>
      <c r="C582" s="303"/>
      <c r="D582" s="299"/>
      <c r="E582" s="299"/>
      <c r="F582" s="299"/>
      <c r="G582" s="299"/>
      <c r="H582" s="299"/>
      <c r="I582" s="299"/>
      <c r="J582" s="299"/>
      <c r="K582" s="299"/>
      <c r="L582" s="299"/>
      <c r="M582" s="299"/>
      <c r="N582" s="299"/>
      <c r="O582" s="299"/>
      <c r="P582" s="299"/>
      <c r="Q582" s="299"/>
      <c r="R582" s="299"/>
      <c r="S582" s="299"/>
      <c r="T582" s="299"/>
      <c r="U582" s="299"/>
      <c r="V582" s="299"/>
      <c r="W582" s="299"/>
      <c r="X582" s="299"/>
      <c r="Y582" s="299"/>
      <c r="Z582" s="299"/>
      <c r="AA582" s="299"/>
      <c r="AB582" s="299"/>
      <c r="AC582" s="299"/>
      <c r="AD582" s="299"/>
      <c r="AE582" s="299"/>
      <c r="AF582" s="299"/>
      <c r="AG582" s="299"/>
    </row>
    <row r="583" spans="1:33" ht="25.2" customHeight="1">
      <c r="A583" s="305"/>
      <c r="B583" s="303"/>
      <c r="C583" s="303"/>
      <c r="D583" s="299"/>
      <c r="E583" s="299"/>
      <c r="F583" s="299"/>
      <c r="G583" s="299"/>
      <c r="H583" s="299"/>
      <c r="I583" s="299"/>
      <c r="J583" s="299"/>
      <c r="K583" s="299"/>
      <c r="L583" s="299"/>
      <c r="M583" s="299"/>
      <c r="N583" s="299"/>
      <c r="O583" s="299"/>
      <c r="P583" s="299"/>
      <c r="Q583" s="299"/>
      <c r="R583" s="299"/>
      <c r="S583" s="299"/>
      <c r="T583" s="299"/>
      <c r="U583" s="299"/>
      <c r="V583" s="299"/>
      <c r="W583" s="299"/>
      <c r="X583" s="299"/>
      <c r="Y583" s="299"/>
      <c r="Z583" s="299"/>
      <c r="AA583" s="299"/>
      <c r="AB583" s="299"/>
      <c r="AC583" s="299"/>
      <c r="AD583" s="299"/>
      <c r="AE583" s="299"/>
      <c r="AF583" s="299"/>
      <c r="AG583" s="299"/>
    </row>
    <row r="584" spans="1:33" ht="25.2" customHeight="1">
      <c r="A584" s="305"/>
      <c r="B584" s="303"/>
      <c r="C584" s="303"/>
      <c r="D584" s="299"/>
      <c r="E584" s="299"/>
      <c r="F584" s="299"/>
      <c r="G584" s="299"/>
      <c r="H584" s="299"/>
      <c r="I584" s="299"/>
      <c r="J584" s="299"/>
      <c r="K584" s="299"/>
      <c r="L584" s="299"/>
      <c r="M584" s="299"/>
      <c r="N584" s="299"/>
      <c r="O584" s="299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299"/>
      <c r="AA584" s="299"/>
      <c r="AB584" s="299"/>
      <c r="AC584" s="299"/>
      <c r="AD584" s="299"/>
      <c r="AE584" s="299"/>
      <c r="AF584" s="299"/>
      <c r="AG584" s="299"/>
    </row>
    <row r="585" spans="1:33" ht="25.2" customHeight="1">
      <c r="A585" s="305"/>
      <c r="B585" s="303"/>
      <c r="C585" s="303"/>
      <c r="D585" s="299"/>
      <c r="E585" s="299"/>
      <c r="F585" s="299"/>
      <c r="G585" s="299"/>
      <c r="H585" s="299"/>
      <c r="I585" s="299"/>
      <c r="J585" s="299"/>
      <c r="K585" s="299"/>
      <c r="L585" s="299"/>
      <c r="M585" s="299"/>
      <c r="N585" s="299"/>
      <c r="O585" s="299"/>
      <c r="P585" s="299"/>
      <c r="Q585" s="299"/>
      <c r="R585" s="299"/>
      <c r="S585" s="299"/>
      <c r="T585" s="299"/>
      <c r="U585" s="299"/>
      <c r="V585" s="299"/>
      <c r="W585" s="299"/>
      <c r="X585" s="299"/>
      <c r="Y585" s="299"/>
      <c r="Z585" s="299"/>
      <c r="AA585" s="299"/>
      <c r="AB585" s="299"/>
      <c r="AC585" s="299"/>
      <c r="AD585" s="299"/>
      <c r="AE585" s="299"/>
      <c r="AF585" s="299"/>
      <c r="AG585" s="299"/>
    </row>
    <row r="586" spans="1:33" ht="25.2" customHeight="1">
      <c r="A586" s="305"/>
      <c r="B586" s="303"/>
      <c r="C586" s="303"/>
      <c r="D586" s="299"/>
      <c r="E586" s="299"/>
      <c r="F586" s="299"/>
      <c r="G586" s="299"/>
      <c r="H586" s="299"/>
      <c r="I586" s="299"/>
      <c r="J586" s="299"/>
      <c r="K586" s="299"/>
      <c r="L586" s="299"/>
      <c r="M586" s="299"/>
      <c r="N586" s="299"/>
      <c r="O586" s="299"/>
      <c r="P586" s="299"/>
      <c r="Q586" s="299"/>
      <c r="R586" s="299"/>
      <c r="S586" s="299"/>
      <c r="T586" s="299"/>
      <c r="U586" s="299"/>
      <c r="V586" s="299"/>
      <c r="W586" s="299"/>
      <c r="X586" s="299"/>
      <c r="Y586" s="299"/>
      <c r="Z586" s="299"/>
      <c r="AA586" s="299"/>
      <c r="AB586" s="299"/>
      <c r="AC586" s="299"/>
      <c r="AD586" s="299"/>
      <c r="AE586" s="299"/>
      <c r="AF586" s="299"/>
      <c r="AG586" s="299"/>
    </row>
    <row r="587" spans="1:33" ht="25.2" customHeight="1">
      <c r="A587" s="305"/>
      <c r="B587" s="303"/>
      <c r="C587" s="303"/>
      <c r="D587" s="299"/>
      <c r="E587" s="299"/>
      <c r="F587" s="299"/>
      <c r="G587" s="299"/>
      <c r="H587" s="299"/>
      <c r="I587" s="299"/>
      <c r="J587" s="299"/>
      <c r="K587" s="299"/>
      <c r="L587" s="299"/>
      <c r="M587" s="299"/>
      <c r="N587" s="299"/>
      <c r="O587" s="299"/>
      <c r="P587" s="299"/>
      <c r="Q587" s="299"/>
      <c r="R587" s="299"/>
      <c r="S587" s="299"/>
      <c r="T587" s="299"/>
      <c r="U587" s="299"/>
      <c r="V587" s="299"/>
      <c r="W587" s="299"/>
      <c r="X587" s="299"/>
      <c r="Y587" s="299"/>
      <c r="Z587" s="299"/>
      <c r="AA587" s="299"/>
      <c r="AB587" s="299"/>
      <c r="AC587" s="299"/>
      <c r="AD587" s="299"/>
      <c r="AE587" s="299"/>
      <c r="AF587" s="299"/>
      <c r="AG587" s="299"/>
    </row>
    <row r="588" spans="1:33" ht="25.2" customHeight="1">
      <c r="A588" s="305"/>
      <c r="B588" s="303"/>
      <c r="C588" s="303"/>
      <c r="D588" s="299"/>
      <c r="E588" s="299"/>
      <c r="F588" s="299"/>
      <c r="G588" s="299"/>
      <c r="H588" s="299"/>
      <c r="I588" s="299"/>
      <c r="J588" s="299"/>
      <c r="K588" s="299"/>
      <c r="L588" s="299"/>
      <c r="M588" s="299"/>
      <c r="N588" s="299"/>
      <c r="O588" s="299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299"/>
      <c r="AA588" s="299"/>
      <c r="AB588" s="299"/>
      <c r="AC588" s="299"/>
      <c r="AD588" s="299"/>
      <c r="AE588" s="299"/>
      <c r="AF588" s="299"/>
      <c r="AG588" s="299"/>
    </row>
    <row r="589" spans="1:33" ht="25.2" customHeight="1">
      <c r="A589" s="305"/>
      <c r="B589" s="303"/>
      <c r="C589" s="303"/>
      <c r="D589" s="299"/>
      <c r="E589" s="299"/>
      <c r="F589" s="299"/>
      <c r="G589" s="299"/>
      <c r="H589" s="299"/>
      <c r="I589" s="299"/>
      <c r="J589" s="299"/>
      <c r="K589" s="299"/>
      <c r="L589" s="299"/>
      <c r="M589" s="299"/>
      <c r="N589" s="299"/>
      <c r="O589" s="299"/>
      <c r="P589" s="299"/>
      <c r="Q589" s="299"/>
      <c r="R589" s="299"/>
      <c r="S589" s="299"/>
      <c r="T589" s="299"/>
      <c r="U589" s="299"/>
      <c r="V589" s="299"/>
      <c r="W589" s="299"/>
      <c r="X589" s="299"/>
      <c r="Y589" s="299"/>
      <c r="Z589" s="299"/>
      <c r="AA589" s="299"/>
      <c r="AB589" s="299"/>
      <c r="AC589" s="299"/>
      <c r="AD589" s="299"/>
      <c r="AE589" s="299"/>
      <c r="AF589" s="299"/>
      <c r="AG589" s="299"/>
    </row>
    <row r="590" spans="1:33" ht="25.2" customHeight="1">
      <c r="A590" s="305"/>
      <c r="B590" s="303"/>
      <c r="C590" s="303"/>
      <c r="D590" s="299"/>
      <c r="E590" s="299"/>
      <c r="F590" s="299"/>
      <c r="G590" s="299"/>
      <c r="H590" s="299"/>
      <c r="I590" s="299"/>
      <c r="J590" s="299"/>
      <c r="K590" s="299"/>
      <c r="L590" s="299"/>
      <c r="M590" s="299"/>
      <c r="N590" s="299"/>
      <c r="O590" s="299"/>
      <c r="P590" s="299"/>
      <c r="Q590" s="299"/>
      <c r="R590" s="299"/>
      <c r="S590" s="299"/>
      <c r="T590" s="299"/>
      <c r="U590" s="299"/>
      <c r="V590" s="299"/>
      <c r="W590" s="299"/>
      <c r="X590" s="299"/>
      <c r="Y590" s="299"/>
      <c r="Z590" s="299"/>
      <c r="AA590" s="299"/>
      <c r="AB590" s="299"/>
      <c r="AC590" s="299"/>
      <c r="AD590" s="299"/>
      <c r="AE590" s="299"/>
      <c r="AF590" s="299"/>
      <c r="AG590" s="299"/>
    </row>
    <row r="591" spans="1:33" ht="25.2" customHeight="1">
      <c r="A591" s="305"/>
      <c r="B591" s="303"/>
      <c r="C591" s="303"/>
      <c r="D591" s="299"/>
      <c r="E591" s="299"/>
      <c r="F591" s="299"/>
      <c r="G591" s="299"/>
      <c r="H591" s="299"/>
      <c r="I591" s="299"/>
      <c r="J591" s="299"/>
      <c r="K591" s="299"/>
      <c r="L591" s="299"/>
      <c r="M591" s="299"/>
      <c r="N591" s="299"/>
      <c r="O591" s="299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299"/>
      <c r="AA591" s="299"/>
      <c r="AB591" s="299"/>
      <c r="AC591" s="299"/>
      <c r="AD591" s="299"/>
      <c r="AE591" s="299"/>
      <c r="AF591" s="299"/>
      <c r="AG591" s="299"/>
    </row>
    <row r="592" spans="1:33" ht="25.2" customHeight="1">
      <c r="A592" s="305"/>
      <c r="B592" s="303"/>
      <c r="C592" s="303"/>
      <c r="D592" s="299"/>
      <c r="E592" s="299"/>
      <c r="F592" s="299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299"/>
      <c r="AA592" s="299"/>
      <c r="AB592" s="299"/>
      <c r="AC592" s="299"/>
      <c r="AD592" s="299"/>
      <c r="AE592" s="299"/>
      <c r="AF592" s="299"/>
      <c r="AG592" s="299"/>
    </row>
    <row r="593" spans="1:33" ht="25.2" customHeight="1">
      <c r="A593" s="305"/>
      <c r="B593" s="303"/>
      <c r="C593" s="303"/>
      <c r="D593" s="299"/>
      <c r="E593" s="299"/>
      <c r="F593" s="299"/>
      <c r="G593" s="299"/>
      <c r="H593" s="299"/>
      <c r="I593" s="299"/>
      <c r="J593" s="299"/>
      <c r="K593" s="299"/>
      <c r="L593" s="299"/>
      <c r="M593" s="299"/>
      <c r="N593" s="299"/>
      <c r="O593" s="299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299"/>
      <c r="AA593" s="299"/>
      <c r="AB593" s="299"/>
      <c r="AC593" s="299"/>
      <c r="AD593" s="299"/>
      <c r="AE593" s="299"/>
      <c r="AF593" s="299"/>
      <c r="AG593" s="299"/>
    </row>
    <row r="594" spans="1:33" ht="25.2" customHeight="1">
      <c r="A594" s="305"/>
      <c r="B594" s="303"/>
      <c r="C594" s="303"/>
      <c r="D594" s="299"/>
      <c r="E594" s="299"/>
      <c r="F594" s="299"/>
      <c r="G594" s="299"/>
      <c r="H594" s="299"/>
      <c r="I594" s="299"/>
      <c r="J594" s="299"/>
      <c r="K594" s="299"/>
      <c r="L594" s="299"/>
      <c r="M594" s="299"/>
      <c r="N594" s="299"/>
      <c r="O594" s="299"/>
      <c r="P594" s="299"/>
      <c r="Q594" s="299"/>
      <c r="R594" s="299"/>
      <c r="S594" s="299"/>
      <c r="T594" s="299"/>
      <c r="U594" s="299"/>
      <c r="V594" s="299"/>
      <c r="W594" s="299"/>
      <c r="X594" s="299"/>
      <c r="Y594" s="299"/>
      <c r="Z594" s="299"/>
      <c r="AA594" s="299"/>
      <c r="AB594" s="299"/>
      <c r="AC594" s="299"/>
      <c r="AD594" s="299"/>
      <c r="AE594" s="299"/>
      <c r="AF594" s="299"/>
      <c r="AG594" s="299"/>
    </row>
    <row r="595" spans="1:33" ht="25.2" customHeight="1">
      <c r="A595" s="305"/>
      <c r="B595" s="303"/>
      <c r="C595" s="303"/>
      <c r="D595" s="299"/>
      <c r="E595" s="299"/>
      <c r="F595" s="299"/>
      <c r="G595" s="299"/>
      <c r="H595" s="299"/>
      <c r="I595" s="299"/>
      <c r="J595" s="299"/>
      <c r="K595" s="299"/>
      <c r="L595" s="299"/>
      <c r="M595" s="299"/>
      <c r="N595" s="299"/>
      <c r="O595" s="299"/>
      <c r="P595" s="299"/>
      <c r="Q595" s="299"/>
      <c r="R595" s="299"/>
      <c r="S595" s="299"/>
      <c r="T595" s="299"/>
      <c r="U595" s="299"/>
      <c r="V595" s="299"/>
      <c r="W595" s="299"/>
      <c r="X595" s="299"/>
      <c r="Y595" s="299"/>
      <c r="Z595" s="299"/>
      <c r="AA595" s="299"/>
      <c r="AB595" s="299"/>
      <c r="AC595" s="299"/>
      <c r="AD595" s="299"/>
      <c r="AE595" s="299"/>
      <c r="AF595" s="299"/>
      <c r="AG595" s="299"/>
    </row>
    <row r="596" spans="1:33" ht="25.2" customHeight="1">
      <c r="A596" s="305"/>
      <c r="B596" s="303"/>
      <c r="C596" s="303"/>
      <c r="D596" s="299"/>
      <c r="E596" s="299"/>
      <c r="F596" s="299"/>
      <c r="G596" s="299"/>
      <c r="H596" s="299"/>
      <c r="I596" s="299"/>
      <c r="J596" s="299"/>
      <c r="K596" s="299"/>
      <c r="L596" s="299"/>
      <c r="M596" s="299"/>
      <c r="N596" s="299"/>
      <c r="O596" s="299"/>
      <c r="P596" s="299"/>
      <c r="Q596" s="299"/>
      <c r="R596" s="299"/>
      <c r="S596" s="299"/>
      <c r="T596" s="299"/>
      <c r="U596" s="299"/>
      <c r="V596" s="299"/>
      <c r="W596" s="299"/>
      <c r="X596" s="299"/>
      <c r="Y596" s="299"/>
      <c r="Z596" s="299"/>
      <c r="AA596" s="299"/>
      <c r="AB596" s="299"/>
      <c r="AC596" s="299"/>
      <c r="AD596" s="299"/>
      <c r="AE596" s="299"/>
      <c r="AF596" s="299"/>
      <c r="AG596" s="299"/>
    </row>
    <row r="597" spans="1:33" ht="25.2" customHeight="1">
      <c r="A597" s="305"/>
      <c r="B597" s="303"/>
      <c r="C597" s="303"/>
      <c r="D597" s="299"/>
      <c r="E597" s="299"/>
      <c r="F597" s="299"/>
      <c r="G597" s="299"/>
      <c r="H597" s="299"/>
      <c r="I597" s="299"/>
      <c r="J597" s="299"/>
      <c r="K597" s="299"/>
      <c r="L597" s="299"/>
      <c r="M597" s="299"/>
      <c r="N597" s="299"/>
      <c r="O597" s="299"/>
      <c r="P597" s="299"/>
      <c r="Q597" s="299"/>
      <c r="R597" s="299"/>
      <c r="S597" s="299"/>
      <c r="T597" s="299"/>
      <c r="U597" s="299"/>
      <c r="V597" s="299"/>
      <c r="W597" s="299"/>
      <c r="X597" s="299"/>
      <c r="Y597" s="299"/>
      <c r="Z597" s="299"/>
      <c r="AA597" s="299"/>
      <c r="AB597" s="299"/>
      <c r="AC597" s="299"/>
      <c r="AD597" s="299"/>
      <c r="AE597" s="299"/>
      <c r="AF597" s="299"/>
      <c r="AG597" s="299"/>
    </row>
    <row r="598" spans="1:33" ht="25.2" customHeight="1">
      <c r="A598" s="305"/>
      <c r="B598" s="303"/>
      <c r="C598" s="303"/>
      <c r="D598" s="299"/>
      <c r="E598" s="299"/>
      <c r="F598" s="299"/>
      <c r="G598" s="299"/>
      <c r="H598" s="299"/>
      <c r="I598" s="299"/>
      <c r="J598" s="299"/>
      <c r="K598" s="299"/>
      <c r="L598" s="299"/>
      <c r="M598" s="299"/>
      <c r="N598" s="299"/>
      <c r="O598" s="299"/>
      <c r="P598" s="299"/>
      <c r="Q598" s="299"/>
      <c r="R598" s="299"/>
      <c r="S598" s="299"/>
      <c r="T598" s="299"/>
      <c r="U598" s="299"/>
      <c r="V598" s="299"/>
      <c r="W598" s="299"/>
      <c r="X598" s="299"/>
      <c r="Y598" s="299"/>
      <c r="Z598" s="299"/>
      <c r="AA598" s="299"/>
      <c r="AB598" s="299"/>
      <c r="AC598" s="299"/>
      <c r="AD598" s="299"/>
      <c r="AE598" s="299"/>
      <c r="AF598" s="299"/>
      <c r="AG598" s="299"/>
    </row>
    <row r="599" spans="1:33" ht="25.2" customHeight="1">
      <c r="A599" s="305"/>
      <c r="B599" s="303"/>
      <c r="C599" s="303"/>
      <c r="D599" s="299"/>
      <c r="E599" s="299"/>
      <c r="F599" s="299"/>
      <c r="G599" s="299"/>
      <c r="H599" s="299"/>
      <c r="I599" s="299"/>
      <c r="J599" s="299"/>
      <c r="K599" s="299"/>
      <c r="L599" s="299"/>
      <c r="M599" s="299"/>
      <c r="N599" s="299"/>
      <c r="O599" s="299"/>
      <c r="P599" s="299"/>
      <c r="Q599" s="299"/>
      <c r="R599" s="299"/>
      <c r="S599" s="299"/>
      <c r="T599" s="299"/>
      <c r="U599" s="299"/>
      <c r="V599" s="299"/>
      <c r="W599" s="299"/>
      <c r="X599" s="299"/>
      <c r="Y599" s="299"/>
      <c r="Z599" s="299"/>
      <c r="AA599" s="299"/>
      <c r="AB599" s="299"/>
      <c r="AC599" s="299"/>
      <c r="AD599" s="299"/>
      <c r="AE599" s="299"/>
      <c r="AF599" s="299"/>
      <c r="AG599" s="299"/>
    </row>
    <row r="600" spans="1:33" ht="25.2" customHeight="1">
      <c r="A600" s="305"/>
      <c r="B600" s="303"/>
      <c r="C600" s="303"/>
      <c r="D600" s="299"/>
      <c r="E600" s="299"/>
      <c r="F600" s="299"/>
      <c r="G600" s="299"/>
      <c r="H600" s="299"/>
      <c r="I600" s="299"/>
      <c r="J600" s="299"/>
      <c r="K600" s="299"/>
      <c r="L600" s="299"/>
      <c r="M600" s="299"/>
      <c r="N600" s="299"/>
      <c r="O600" s="299"/>
      <c r="P600" s="299"/>
      <c r="Q600" s="299"/>
      <c r="R600" s="299"/>
      <c r="S600" s="299"/>
      <c r="T600" s="299"/>
      <c r="U600" s="299"/>
      <c r="V600" s="299"/>
      <c r="W600" s="299"/>
      <c r="X600" s="299"/>
      <c r="Y600" s="299"/>
      <c r="Z600" s="299"/>
      <c r="AA600" s="299"/>
      <c r="AB600" s="299"/>
      <c r="AC600" s="299"/>
      <c r="AD600" s="299"/>
      <c r="AE600" s="299"/>
      <c r="AF600" s="299"/>
      <c r="AG600" s="299"/>
    </row>
    <row r="601" spans="1:33" ht="25.2" customHeight="1">
      <c r="A601" s="305"/>
      <c r="B601" s="303"/>
      <c r="C601" s="303"/>
      <c r="D601" s="299"/>
      <c r="E601" s="299"/>
      <c r="F601" s="299"/>
      <c r="G601" s="299"/>
      <c r="H601" s="299"/>
      <c r="I601" s="299"/>
      <c r="J601" s="299"/>
      <c r="K601" s="299"/>
      <c r="L601" s="299"/>
      <c r="M601" s="299"/>
      <c r="N601" s="299"/>
      <c r="O601" s="299"/>
      <c r="P601" s="299"/>
      <c r="Q601" s="299"/>
      <c r="R601" s="299"/>
      <c r="S601" s="299"/>
      <c r="T601" s="299"/>
      <c r="U601" s="299"/>
      <c r="V601" s="299"/>
      <c r="W601" s="299"/>
      <c r="X601" s="299"/>
      <c r="Y601" s="299"/>
      <c r="Z601" s="299"/>
      <c r="AA601" s="299"/>
      <c r="AB601" s="299"/>
      <c r="AC601" s="299"/>
      <c r="AD601" s="299"/>
      <c r="AE601" s="299"/>
      <c r="AF601" s="299"/>
      <c r="AG601" s="299"/>
    </row>
    <row r="602" spans="1:33" ht="25.2" customHeight="1">
      <c r="A602" s="305"/>
      <c r="B602" s="303"/>
      <c r="C602" s="303"/>
      <c r="D602" s="299"/>
      <c r="E602" s="299"/>
      <c r="F602" s="299"/>
      <c r="G602" s="299"/>
      <c r="H602" s="299"/>
      <c r="I602" s="299"/>
      <c r="J602" s="299"/>
      <c r="K602" s="299"/>
      <c r="L602" s="299"/>
      <c r="M602" s="299"/>
      <c r="N602" s="299"/>
      <c r="O602" s="299"/>
      <c r="P602" s="299"/>
      <c r="Q602" s="299"/>
      <c r="R602" s="299"/>
      <c r="S602" s="299"/>
      <c r="T602" s="299"/>
      <c r="U602" s="299"/>
      <c r="V602" s="299"/>
      <c r="W602" s="299"/>
      <c r="X602" s="299"/>
      <c r="Y602" s="299"/>
      <c r="Z602" s="299"/>
      <c r="AA602" s="299"/>
      <c r="AB602" s="299"/>
      <c r="AC602" s="299"/>
      <c r="AD602" s="299"/>
      <c r="AE602" s="299"/>
      <c r="AF602" s="299"/>
      <c r="AG602" s="299"/>
    </row>
    <row r="603" spans="1:33" ht="25.2" customHeight="1">
      <c r="A603" s="305"/>
      <c r="B603" s="303"/>
      <c r="C603" s="303"/>
      <c r="D603" s="299"/>
      <c r="E603" s="299"/>
      <c r="F603" s="299"/>
      <c r="G603" s="299"/>
      <c r="H603" s="299"/>
      <c r="I603" s="299"/>
      <c r="J603" s="299"/>
      <c r="K603" s="299"/>
      <c r="L603" s="299"/>
      <c r="M603" s="299"/>
      <c r="N603" s="299"/>
      <c r="O603" s="299"/>
      <c r="P603" s="299"/>
      <c r="Q603" s="299"/>
      <c r="R603" s="299"/>
      <c r="S603" s="299"/>
      <c r="T603" s="299"/>
      <c r="U603" s="299"/>
      <c r="V603" s="299"/>
      <c r="W603" s="299"/>
      <c r="X603" s="299"/>
      <c r="Y603" s="299"/>
      <c r="Z603" s="299"/>
      <c r="AA603" s="299"/>
      <c r="AB603" s="299"/>
      <c r="AC603" s="299"/>
      <c r="AD603" s="299"/>
      <c r="AE603" s="299"/>
      <c r="AF603" s="299"/>
      <c r="AG603" s="299"/>
    </row>
    <row r="604" spans="1:33" ht="25.2" customHeight="1">
      <c r="A604" s="305"/>
      <c r="B604" s="303"/>
      <c r="C604" s="303"/>
      <c r="D604" s="299"/>
      <c r="E604" s="299"/>
      <c r="F604" s="299"/>
      <c r="G604" s="299"/>
      <c r="H604" s="299"/>
      <c r="I604" s="299"/>
      <c r="J604" s="299"/>
      <c r="K604" s="299"/>
      <c r="L604" s="299"/>
      <c r="M604" s="299"/>
      <c r="N604" s="299"/>
      <c r="O604" s="299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299"/>
      <c r="AA604" s="299"/>
      <c r="AB604" s="299"/>
      <c r="AC604" s="299"/>
      <c r="AD604" s="299"/>
      <c r="AE604" s="299"/>
      <c r="AF604" s="299"/>
      <c r="AG604" s="299"/>
    </row>
    <row r="605" spans="1:33" ht="25.2" customHeight="1">
      <c r="A605" s="305"/>
      <c r="B605" s="303"/>
      <c r="C605" s="303"/>
      <c r="D605" s="299"/>
      <c r="E605" s="299"/>
      <c r="F605" s="299"/>
      <c r="G605" s="299"/>
      <c r="H605" s="299"/>
      <c r="I605" s="299"/>
      <c r="J605" s="299"/>
      <c r="K605" s="299"/>
      <c r="L605" s="299"/>
      <c r="M605" s="29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299"/>
      <c r="AA605" s="299"/>
      <c r="AB605" s="299"/>
      <c r="AC605" s="299"/>
      <c r="AD605" s="299"/>
      <c r="AE605" s="299"/>
      <c r="AF605" s="299"/>
      <c r="AG605" s="299"/>
    </row>
    <row r="606" spans="1:33" ht="25.2" customHeight="1">
      <c r="A606" s="305"/>
      <c r="B606" s="303"/>
      <c r="C606" s="303"/>
      <c r="D606" s="299"/>
      <c r="E606" s="299"/>
      <c r="F606" s="299"/>
      <c r="G606" s="299"/>
      <c r="H606" s="299"/>
      <c r="I606" s="299"/>
      <c r="J606" s="299"/>
      <c r="K606" s="299"/>
      <c r="L606" s="299"/>
      <c r="M606" s="299"/>
      <c r="N606" s="299"/>
      <c r="O606" s="299"/>
      <c r="P606" s="299"/>
      <c r="Q606" s="299"/>
      <c r="R606" s="299"/>
      <c r="S606" s="299"/>
      <c r="T606" s="299"/>
      <c r="U606" s="299"/>
      <c r="V606" s="299"/>
      <c r="W606" s="299"/>
      <c r="X606" s="299"/>
      <c r="Y606" s="299"/>
      <c r="Z606" s="299"/>
      <c r="AA606" s="299"/>
      <c r="AB606" s="299"/>
      <c r="AC606" s="299"/>
      <c r="AD606" s="299"/>
      <c r="AE606" s="299"/>
      <c r="AF606" s="299"/>
      <c r="AG606" s="299"/>
    </row>
    <row r="607" spans="1:33" ht="25.2" customHeight="1">
      <c r="A607" s="305"/>
      <c r="B607" s="303"/>
      <c r="C607" s="303"/>
      <c r="D607" s="299"/>
      <c r="E607" s="299"/>
      <c r="F607" s="299"/>
      <c r="G607" s="299"/>
      <c r="H607" s="299"/>
      <c r="I607" s="299"/>
      <c r="J607" s="299"/>
      <c r="K607" s="299"/>
      <c r="L607" s="299"/>
      <c r="M607" s="299"/>
      <c r="N607" s="299"/>
      <c r="O607" s="299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299"/>
      <c r="AA607" s="299"/>
      <c r="AB607" s="299"/>
      <c r="AC607" s="299"/>
      <c r="AD607" s="299"/>
      <c r="AE607" s="299"/>
      <c r="AF607" s="299"/>
      <c r="AG607" s="299"/>
    </row>
    <row r="608" spans="1:33" ht="25.2" customHeight="1">
      <c r="A608" s="305"/>
      <c r="B608" s="303"/>
      <c r="C608" s="303"/>
      <c r="D608" s="299"/>
      <c r="E608" s="299"/>
      <c r="F608" s="299"/>
      <c r="G608" s="299"/>
      <c r="H608" s="299"/>
      <c r="I608" s="299"/>
      <c r="J608" s="299"/>
      <c r="K608" s="299"/>
      <c r="L608" s="299"/>
      <c r="M608" s="299"/>
      <c r="N608" s="299"/>
      <c r="O608" s="299"/>
      <c r="P608" s="299"/>
      <c r="Q608" s="299"/>
      <c r="R608" s="299"/>
      <c r="S608" s="299"/>
      <c r="T608" s="299"/>
      <c r="U608" s="299"/>
      <c r="V608" s="299"/>
      <c r="W608" s="299"/>
      <c r="X608" s="299"/>
      <c r="Y608" s="299"/>
      <c r="Z608" s="299"/>
      <c r="AA608" s="299"/>
      <c r="AB608" s="299"/>
      <c r="AC608" s="299"/>
      <c r="AD608" s="299"/>
      <c r="AE608" s="299"/>
      <c r="AF608" s="299"/>
      <c r="AG608" s="299"/>
    </row>
    <row r="609" spans="1:33" ht="25.2" customHeight="1">
      <c r="A609" s="305"/>
      <c r="B609" s="303"/>
      <c r="C609" s="303"/>
      <c r="D609" s="299"/>
      <c r="E609" s="299"/>
      <c r="F609" s="299"/>
      <c r="G609" s="299"/>
      <c r="H609" s="299"/>
      <c r="I609" s="299"/>
      <c r="J609" s="299"/>
      <c r="K609" s="299"/>
      <c r="L609" s="299"/>
      <c r="M609" s="299"/>
      <c r="N609" s="299"/>
      <c r="O609" s="299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299"/>
      <c r="AA609" s="299"/>
      <c r="AB609" s="299"/>
      <c r="AC609" s="299"/>
      <c r="AD609" s="299"/>
      <c r="AE609" s="299"/>
      <c r="AF609" s="299"/>
      <c r="AG609" s="299"/>
    </row>
    <row r="610" spans="1:33" ht="25.2" customHeight="1">
      <c r="A610" s="305"/>
      <c r="B610" s="303"/>
      <c r="C610" s="303"/>
      <c r="D610" s="299"/>
      <c r="E610" s="299"/>
      <c r="F610" s="299"/>
      <c r="G610" s="299"/>
      <c r="H610" s="299"/>
      <c r="I610" s="299"/>
      <c r="J610" s="299"/>
      <c r="K610" s="299"/>
      <c r="L610" s="299"/>
      <c r="M610" s="299"/>
      <c r="N610" s="299"/>
      <c r="O610" s="299"/>
      <c r="P610" s="299"/>
      <c r="Q610" s="299"/>
      <c r="R610" s="299"/>
      <c r="S610" s="299"/>
      <c r="T610" s="299"/>
      <c r="U610" s="299"/>
      <c r="V610" s="299"/>
      <c r="W610" s="299"/>
      <c r="X610" s="299"/>
      <c r="Y610" s="299"/>
      <c r="Z610" s="299"/>
      <c r="AA610" s="299"/>
      <c r="AB610" s="299"/>
      <c r="AC610" s="299"/>
      <c r="AD610" s="299"/>
      <c r="AE610" s="299"/>
      <c r="AF610" s="299"/>
      <c r="AG610" s="299"/>
    </row>
    <row r="611" spans="1:33" ht="25.2" customHeight="1">
      <c r="A611" s="305"/>
      <c r="B611" s="303"/>
      <c r="C611" s="303"/>
      <c r="D611" s="299"/>
      <c r="E611" s="299"/>
      <c r="F611" s="299"/>
      <c r="G611" s="299"/>
      <c r="H611" s="299"/>
      <c r="I611" s="299"/>
      <c r="J611" s="299"/>
      <c r="K611" s="299"/>
      <c r="L611" s="299"/>
      <c r="M611" s="299"/>
      <c r="N611" s="299"/>
      <c r="O611" s="299"/>
      <c r="P611" s="299"/>
      <c r="Q611" s="299"/>
      <c r="R611" s="299"/>
      <c r="S611" s="299"/>
      <c r="T611" s="299"/>
      <c r="U611" s="299"/>
      <c r="V611" s="299"/>
      <c r="W611" s="299"/>
      <c r="X611" s="299"/>
      <c r="Y611" s="299"/>
      <c r="Z611" s="299"/>
      <c r="AA611" s="299"/>
      <c r="AB611" s="299"/>
      <c r="AC611" s="299"/>
      <c r="AD611" s="299"/>
      <c r="AE611" s="299"/>
      <c r="AF611" s="299"/>
      <c r="AG611" s="299"/>
    </row>
    <row r="612" spans="1:33" ht="25.2" customHeight="1">
      <c r="A612" s="305"/>
      <c r="B612" s="303"/>
      <c r="C612" s="303"/>
      <c r="D612" s="299"/>
      <c r="E612" s="299"/>
      <c r="F612" s="299"/>
      <c r="G612" s="299"/>
      <c r="H612" s="299"/>
      <c r="I612" s="299"/>
      <c r="J612" s="299"/>
      <c r="K612" s="299"/>
      <c r="L612" s="299"/>
      <c r="M612" s="299"/>
      <c r="N612" s="299"/>
      <c r="O612" s="299"/>
      <c r="P612" s="299"/>
      <c r="Q612" s="299"/>
      <c r="R612" s="299"/>
      <c r="S612" s="299"/>
      <c r="T612" s="299"/>
      <c r="U612" s="299"/>
      <c r="V612" s="299"/>
      <c r="W612" s="299"/>
      <c r="X612" s="299"/>
      <c r="Y612" s="299"/>
      <c r="Z612" s="299"/>
      <c r="AA612" s="299"/>
      <c r="AB612" s="299"/>
      <c r="AC612" s="299"/>
      <c r="AD612" s="299"/>
      <c r="AE612" s="299"/>
      <c r="AF612" s="299"/>
      <c r="AG612" s="299"/>
    </row>
    <row r="613" spans="1:33" ht="25.2" customHeight="1">
      <c r="A613" s="305"/>
      <c r="B613" s="303"/>
      <c r="C613" s="303"/>
      <c r="D613" s="299"/>
      <c r="E613" s="299"/>
      <c r="F613" s="299"/>
      <c r="G613" s="299"/>
      <c r="H613" s="299"/>
      <c r="I613" s="299"/>
      <c r="J613" s="299"/>
      <c r="K613" s="299"/>
      <c r="L613" s="299"/>
      <c r="M613" s="299"/>
      <c r="N613" s="299"/>
      <c r="O613" s="299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299"/>
      <c r="AA613" s="299"/>
      <c r="AB613" s="299"/>
      <c r="AC613" s="299"/>
      <c r="AD613" s="299"/>
      <c r="AE613" s="299"/>
      <c r="AF613" s="299"/>
      <c r="AG613" s="299"/>
    </row>
    <row r="614" spans="1:33" ht="25.2" customHeight="1">
      <c r="A614" s="305"/>
      <c r="B614" s="303"/>
      <c r="C614" s="303"/>
      <c r="D614" s="299"/>
      <c r="E614" s="299"/>
      <c r="F614" s="299"/>
      <c r="G614" s="299"/>
      <c r="H614" s="299"/>
      <c r="I614" s="299"/>
      <c r="J614" s="299"/>
      <c r="K614" s="299"/>
      <c r="L614" s="299"/>
      <c r="M614" s="299"/>
      <c r="N614" s="299"/>
      <c r="O614" s="299"/>
      <c r="P614" s="299"/>
      <c r="Q614" s="299"/>
      <c r="R614" s="299"/>
      <c r="S614" s="299"/>
      <c r="T614" s="299"/>
      <c r="U614" s="299"/>
      <c r="V614" s="299"/>
      <c r="W614" s="299"/>
      <c r="X614" s="299"/>
      <c r="Y614" s="299"/>
      <c r="Z614" s="299"/>
      <c r="AA614" s="299"/>
      <c r="AB614" s="299"/>
      <c r="AC614" s="299"/>
      <c r="AD614" s="299"/>
      <c r="AE614" s="299"/>
      <c r="AF614" s="299"/>
      <c r="AG614" s="299"/>
    </row>
    <row r="615" spans="1:33" ht="25.2" customHeight="1">
      <c r="A615" s="305"/>
      <c r="B615" s="303"/>
      <c r="C615" s="303"/>
      <c r="D615" s="299"/>
      <c r="E615" s="299"/>
      <c r="F615" s="299"/>
      <c r="G615" s="299"/>
      <c r="H615" s="299"/>
      <c r="I615" s="299"/>
      <c r="J615" s="299"/>
      <c r="K615" s="299"/>
      <c r="L615" s="299"/>
      <c r="M615" s="299"/>
      <c r="N615" s="299"/>
      <c r="O615" s="299"/>
      <c r="P615" s="299"/>
      <c r="Q615" s="299"/>
      <c r="R615" s="299"/>
      <c r="S615" s="299"/>
      <c r="T615" s="299"/>
      <c r="U615" s="299"/>
      <c r="V615" s="299"/>
      <c r="W615" s="299"/>
      <c r="X615" s="299"/>
      <c r="Y615" s="299"/>
      <c r="Z615" s="299"/>
      <c r="AA615" s="299"/>
      <c r="AB615" s="299"/>
      <c r="AC615" s="299"/>
      <c r="AD615" s="299"/>
      <c r="AE615" s="299"/>
      <c r="AF615" s="299"/>
      <c r="AG615" s="299"/>
    </row>
    <row r="616" spans="1:33" ht="25.2" customHeight="1">
      <c r="A616" s="305"/>
      <c r="B616" s="303"/>
      <c r="C616" s="303"/>
      <c r="D616" s="299"/>
      <c r="E616" s="299"/>
      <c r="F616" s="299"/>
      <c r="G616" s="299"/>
      <c r="H616" s="299"/>
      <c r="I616" s="299"/>
      <c r="J616" s="299"/>
      <c r="K616" s="299"/>
      <c r="L616" s="299"/>
      <c r="M616" s="299"/>
      <c r="N616" s="299"/>
      <c r="O616" s="299"/>
      <c r="P616" s="299"/>
      <c r="Q616" s="299"/>
      <c r="R616" s="299"/>
      <c r="S616" s="299"/>
      <c r="T616" s="299"/>
      <c r="U616" s="299"/>
      <c r="V616" s="299"/>
      <c r="W616" s="299"/>
      <c r="X616" s="299"/>
      <c r="Y616" s="299"/>
      <c r="Z616" s="299"/>
      <c r="AA616" s="299"/>
      <c r="AB616" s="299"/>
      <c r="AC616" s="299"/>
      <c r="AD616" s="299"/>
      <c r="AE616" s="299"/>
      <c r="AF616" s="299"/>
      <c r="AG616" s="299"/>
    </row>
    <row r="617" spans="1:33" ht="25.2" customHeight="1">
      <c r="A617" s="305"/>
      <c r="B617" s="303"/>
      <c r="C617" s="303"/>
      <c r="D617" s="299"/>
      <c r="E617" s="299"/>
      <c r="F617" s="299"/>
      <c r="G617" s="299"/>
      <c r="H617" s="299"/>
      <c r="I617" s="299"/>
      <c r="J617" s="299"/>
      <c r="K617" s="299"/>
      <c r="L617" s="299"/>
      <c r="M617" s="299"/>
      <c r="N617" s="299"/>
      <c r="O617" s="299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299"/>
      <c r="AA617" s="299"/>
      <c r="AB617" s="299"/>
      <c r="AC617" s="299"/>
      <c r="AD617" s="299"/>
      <c r="AE617" s="299"/>
      <c r="AF617" s="299"/>
      <c r="AG617" s="299"/>
    </row>
    <row r="618" spans="1:33" ht="25.2" customHeight="1">
      <c r="A618" s="305"/>
      <c r="B618" s="303"/>
      <c r="C618" s="303"/>
      <c r="D618" s="299"/>
      <c r="E618" s="299"/>
      <c r="F618" s="299"/>
      <c r="G618" s="299"/>
      <c r="H618" s="299"/>
      <c r="I618" s="299"/>
      <c r="J618" s="299"/>
      <c r="K618" s="299"/>
      <c r="L618" s="299"/>
      <c r="M618" s="29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299"/>
      <c r="AA618" s="299"/>
      <c r="AB618" s="299"/>
      <c r="AC618" s="299"/>
      <c r="AD618" s="299"/>
      <c r="AE618" s="299"/>
      <c r="AF618" s="299"/>
      <c r="AG618" s="299"/>
    </row>
    <row r="619" spans="1:33" ht="25.2" customHeight="1">
      <c r="A619" s="305"/>
      <c r="B619" s="303"/>
      <c r="C619" s="303"/>
      <c r="D619" s="299"/>
      <c r="E619" s="299"/>
      <c r="F619" s="299"/>
      <c r="G619" s="299"/>
      <c r="H619" s="299"/>
      <c r="I619" s="299"/>
      <c r="J619" s="299"/>
      <c r="K619" s="299"/>
      <c r="L619" s="299"/>
      <c r="M619" s="299"/>
      <c r="N619" s="299"/>
      <c r="O619" s="299"/>
      <c r="P619" s="299"/>
      <c r="Q619" s="299"/>
      <c r="R619" s="299"/>
      <c r="S619" s="299"/>
      <c r="T619" s="299"/>
      <c r="U619" s="299"/>
      <c r="V619" s="299"/>
      <c r="W619" s="299"/>
      <c r="X619" s="299"/>
      <c r="Y619" s="299"/>
      <c r="Z619" s="299"/>
      <c r="AA619" s="299"/>
      <c r="AB619" s="299"/>
      <c r="AC619" s="299"/>
      <c r="AD619" s="299"/>
      <c r="AE619" s="299"/>
      <c r="AF619" s="299"/>
      <c r="AG619" s="299"/>
    </row>
    <row r="620" spans="1:33" ht="25.2" customHeight="1">
      <c r="A620" s="305"/>
      <c r="B620" s="303"/>
      <c r="C620" s="303"/>
      <c r="D620" s="299"/>
      <c r="E620" s="299"/>
      <c r="F620" s="299"/>
      <c r="G620" s="299"/>
      <c r="H620" s="299"/>
      <c r="I620" s="299"/>
      <c r="J620" s="299"/>
      <c r="K620" s="299"/>
      <c r="L620" s="299"/>
      <c r="M620" s="299"/>
      <c r="N620" s="299"/>
      <c r="O620" s="299"/>
      <c r="P620" s="299"/>
      <c r="Q620" s="299"/>
      <c r="R620" s="299"/>
      <c r="S620" s="299"/>
      <c r="T620" s="299"/>
      <c r="U620" s="299"/>
      <c r="V620" s="299"/>
      <c r="W620" s="299"/>
      <c r="X620" s="299"/>
      <c r="Y620" s="299"/>
      <c r="Z620" s="299"/>
      <c r="AA620" s="299"/>
      <c r="AB620" s="299"/>
      <c r="AC620" s="299"/>
      <c r="AD620" s="299"/>
      <c r="AE620" s="299"/>
      <c r="AF620" s="299"/>
      <c r="AG620" s="299"/>
    </row>
    <row r="621" spans="1:33" ht="25.2" customHeight="1">
      <c r="A621" s="305"/>
      <c r="B621" s="303"/>
      <c r="C621" s="303"/>
      <c r="D621" s="299"/>
      <c r="E621" s="299"/>
      <c r="F621" s="299"/>
      <c r="G621" s="299"/>
      <c r="H621" s="299"/>
      <c r="I621" s="299"/>
      <c r="J621" s="299"/>
      <c r="K621" s="299"/>
      <c r="L621" s="299"/>
      <c r="M621" s="299"/>
      <c r="N621" s="299"/>
      <c r="O621" s="299"/>
      <c r="P621" s="299"/>
      <c r="Q621" s="299"/>
      <c r="R621" s="299"/>
      <c r="S621" s="299"/>
      <c r="T621" s="299"/>
      <c r="U621" s="299"/>
      <c r="V621" s="299"/>
      <c r="W621" s="299"/>
      <c r="X621" s="299"/>
      <c r="Y621" s="299"/>
      <c r="Z621" s="299"/>
      <c r="AA621" s="299"/>
      <c r="AB621" s="299"/>
      <c r="AC621" s="299"/>
      <c r="AD621" s="299"/>
      <c r="AE621" s="299"/>
      <c r="AF621" s="299"/>
      <c r="AG621" s="299"/>
    </row>
    <row r="622" spans="1:33" ht="25.2" customHeight="1">
      <c r="A622" s="305"/>
      <c r="B622" s="303"/>
      <c r="C622" s="303"/>
      <c r="D622" s="299"/>
      <c r="E622" s="299"/>
      <c r="F622" s="299"/>
      <c r="G622" s="299"/>
      <c r="H622" s="299"/>
      <c r="I622" s="299"/>
      <c r="J622" s="299"/>
      <c r="K622" s="299"/>
      <c r="L622" s="299"/>
      <c r="M622" s="299"/>
      <c r="N622" s="299"/>
      <c r="O622" s="299"/>
      <c r="P622" s="299"/>
      <c r="Q622" s="299"/>
      <c r="R622" s="299"/>
      <c r="S622" s="299"/>
      <c r="T622" s="299"/>
      <c r="U622" s="299"/>
      <c r="V622" s="299"/>
      <c r="W622" s="299"/>
      <c r="X622" s="299"/>
      <c r="Y622" s="299"/>
      <c r="Z622" s="299"/>
      <c r="AA622" s="299"/>
      <c r="AB622" s="299"/>
      <c r="AC622" s="299"/>
      <c r="AD622" s="299"/>
      <c r="AE622" s="299"/>
      <c r="AF622" s="299"/>
      <c r="AG622" s="299"/>
    </row>
    <row r="623" spans="1:33" ht="25.2" customHeight="1">
      <c r="A623" s="305"/>
      <c r="B623" s="303"/>
      <c r="C623" s="303"/>
      <c r="D623" s="299"/>
      <c r="E623" s="299"/>
      <c r="F623" s="299"/>
      <c r="G623" s="299"/>
      <c r="H623" s="299"/>
      <c r="I623" s="299"/>
      <c r="J623" s="299"/>
      <c r="K623" s="299"/>
      <c r="L623" s="299"/>
      <c r="M623" s="299"/>
      <c r="N623" s="299"/>
      <c r="O623" s="299"/>
      <c r="P623" s="299"/>
      <c r="Q623" s="299"/>
      <c r="R623" s="299"/>
      <c r="S623" s="299"/>
      <c r="T623" s="299"/>
      <c r="U623" s="299"/>
      <c r="V623" s="299"/>
      <c r="W623" s="299"/>
      <c r="X623" s="299"/>
      <c r="Y623" s="299"/>
      <c r="Z623" s="299"/>
      <c r="AA623" s="299"/>
      <c r="AB623" s="299"/>
      <c r="AC623" s="299"/>
      <c r="AD623" s="299"/>
      <c r="AE623" s="299"/>
      <c r="AF623" s="299"/>
      <c r="AG623" s="299"/>
    </row>
    <row r="624" spans="1:33" ht="25.2" customHeight="1">
      <c r="A624" s="305"/>
      <c r="B624" s="303"/>
      <c r="C624" s="303"/>
      <c r="D624" s="299"/>
      <c r="E624" s="299"/>
      <c r="F624" s="299"/>
      <c r="G624" s="299"/>
      <c r="H624" s="299"/>
      <c r="I624" s="299"/>
      <c r="J624" s="299"/>
      <c r="K624" s="299"/>
      <c r="L624" s="299"/>
      <c r="M624" s="299"/>
      <c r="N624" s="299"/>
      <c r="O624" s="299"/>
      <c r="P624" s="299"/>
      <c r="Q624" s="299"/>
      <c r="R624" s="299"/>
      <c r="S624" s="299"/>
      <c r="T624" s="299"/>
      <c r="U624" s="299"/>
      <c r="V624" s="299"/>
      <c r="W624" s="299"/>
      <c r="X624" s="299"/>
      <c r="Y624" s="299"/>
      <c r="Z624" s="299"/>
      <c r="AA624" s="299"/>
      <c r="AB624" s="299"/>
      <c r="AC624" s="299"/>
      <c r="AD624" s="299"/>
      <c r="AE624" s="299"/>
      <c r="AF624" s="299"/>
      <c r="AG624" s="299"/>
    </row>
    <row r="625" spans="1:33" ht="25.2" customHeight="1">
      <c r="A625" s="305"/>
      <c r="B625" s="303"/>
      <c r="C625" s="303"/>
      <c r="D625" s="299"/>
      <c r="E625" s="299"/>
      <c r="F625" s="299"/>
      <c r="G625" s="299"/>
      <c r="H625" s="299"/>
      <c r="I625" s="299"/>
      <c r="J625" s="299"/>
      <c r="K625" s="299"/>
      <c r="L625" s="299"/>
      <c r="M625" s="299"/>
      <c r="N625" s="299"/>
      <c r="O625" s="299"/>
      <c r="P625" s="299"/>
      <c r="Q625" s="299"/>
      <c r="R625" s="299"/>
      <c r="S625" s="299"/>
      <c r="T625" s="299"/>
      <c r="U625" s="299"/>
      <c r="V625" s="299"/>
      <c r="W625" s="299"/>
      <c r="X625" s="299"/>
      <c r="Y625" s="299"/>
      <c r="Z625" s="299"/>
      <c r="AA625" s="299"/>
      <c r="AB625" s="299"/>
      <c r="AC625" s="299"/>
      <c r="AD625" s="299"/>
      <c r="AE625" s="299"/>
      <c r="AF625" s="299"/>
      <c r="AG625" s="299"/>
    </row>
    <row r="626" spans="1:33" ht="25.2" customHeight="1">
      <c r="A626" s="305"/>
      <c r="B626" s="303"/>
      <c r="C626" s="303"/>
      <c r="D626" s="299"/>
      <c r="E626" s="299"/>
      <c r="F626" s="299"/>
      <c r="G626" s="299"/>
      <c r="H626" s="299"/>
      <c r="I626" s="299"/>
      <c r="J626" s="299"/>
      <c r="K626" s="299"/>
      <c r="L626" s="299"/>
      <c r="M626" s="299"/>
      <c r="N626" s="299"/>
      <c r="O626" s="299"/>
      <c r="P626" s="299"/>
      <c r="Q626" s="299"/>
      <c r="R626" s="299"/>
      <c r="S626" s="299"/>
      <c r="T626" s="299"/>
      <c r="U626" s="299"/>
      <c r="V626" s="299"/>
      <c r="W626" s="299"/>
      <c r="X626" s="299"/>
      <c r="Y626" s="299"/>
      <c r="Z626" s="299"/>
      <c r="AA626" s="299"/>
      <c r="AB626" s="299"/>
      <c r="AC626" s="299"/>
      <c r="AD626" s="299"/>
      <c r="AE626" s="299"/>
      <c r="AF626" s="299"/>
      <c r="AG626" s="299"/>
    </row>
    <row r="627" spans="1:33" ht="25.2" customHeight="1">
      <c r="A627" s="305"/>
      <c r="B627" s="303"/>
      <c r="C627" s="303"/>
      <c r="D627" s="299"/>
      <c r="E627" s="299"/>
      <c r="F627" s="299"/>
      <c r="G627" s="299"/>
      <c r="H627" s="299"/>
      <c r="I627" s="299"/>
      <c r="J627" s="299"/>
      <c r="K627" s="299"/>
      <c r="L627" s="299"/>
      <c r="M627" s="299"/>
      <c r="N627" s="299"/>
      <c r="O627" s="299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299"/>
      <c r="AA627" s="299"/>
      <c r="AB627" s="299"/>
      <c r="AC627" s="299"/>
      <c r="AD627" s="299"/>
      <c r="AE627" s="299"/>
      <c r="AF627" s="299"/>
      <c r="AG627" s="299"/>
    </row>
    <row r="628" spans="1:33" ht="25.2" customHeight="1">
      <c r="A628" s="305"/>
      <c r="B628" s="303"/>
      <c r="C628" s="303"/>
      <c r="D628" s="299"/>
      <c r="E628" s="299"/>
      <c r="F628" s="299"/>
      <c r="G628" s="299"/>
      <c r="H628" s="299"/>
      <c r="I628" s="299"/>
      <c r="J628" s="299"/>
      <c r="K628" s="299"/>
      <c r="L628" s="299"/>
      <c r="M628" s="299"/>
      <c r="N628" s="299"/>
      <c r="O628" s="299"/>
      <c r="P628" s="299"/>
      <c r="Q628" s="299"/>
      <c r="R628" s="299"/>
      <c r="S628" s="299"/>
      <c r="T628" s="299"/>
      <c r="U628" s="299"/>
      <c r="V628" s="299"/>
      <c r="W628" s="299"/>
      <c r="X628" s="299"/>
      <c r="Y628" s="299"/>
      <c r="Z628" s="299"/>
      <c r="AA628" s="299"/>
      <c r="AB628" s="299"/>
      <c r="AC628" s="299"/>
      <c r="AD628" s="299"/>
      <c r="AE628" s="299"/>
      <c r="AF628" s="299"/>
      <c r="AG628" s="299"/>
    </row>
    <row r="629" spans="1:33" ht="25.2" customHeight="1">
      <c r="A629" s="305"/>
      <c r="B629" s="303"/>
      <c r="C629" s="303"/>
      <c r="D629" s="299"/>
      <c r="E629" s="299"/>
      <c r="F629" s="299"/>
      <c r="G629" s="299"/>
      <c r="H629" s="299"/>
      <c r="I629" s="299"/>
      <c r="J629" s="299"/>
      <c r="K629" s="299"/>
      <c r="L629" s="299"/>
      <c r="M629" s="299"/>
      <c r="N629" s="299"/>
      <c r="O629" s="299"/>
      <c r="P629" s="299"/>
      <c r="Q629" s="299"/>
      <c r="R629" s="299"/>
      <c r="S629" s="299"/>
      <c r="T629" s="299"/>
      <c r="U629" s="299"/>
      <c r="V629" s="299"/>
      <c r="W629" s="299"/>
      <c r="X629" s="299"/>
      <c r="Y629" s="299"/>
      <c r="Z629" s="299"/>
      <c r="AA629" s="299"/>
      <c r="AB629" s="299"/>
      <c r="AC629" s="299"/>
      <c r="AD629" s="299"/>
      <c r="AE629" s="299"/>
      <c r="AF629" s="299"/>
      <c r="AG629" s="299"/>
    </row>
    <row r="630" spans="1:33" ht="25.2" customHeight="1">
      <c r="A630" s="305"/>
      <c r="B630" s="303"/>
      <c r="C630" s="303"/>
      <c r="D630" s="299"/>
      <c r="E630" s="299"/>
      <c r="F630" s="299"/>
      <c r="G630" s="299"/>
      <c r="H630" s="299"/>
      <c r="I630" s="299"/>
      <c r="J630" s="299"/>
      <c r="K630" s="299"/>
      <c r="L630" s="299"/>
      <c r="M630" s="29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299"/>
      <c r="AA630" s="299"/>
      <c r="AB630" s="299"/>
      <c r="AC630" s="299"/>
      <c r="AD630" s="299"/>
      <c r="AE630" s="299"/>
      <c r="AF630" s="299"/>
      <c r="AG630" s="299"/>
    </row>
    <row r="631" spans="1:33" ht="25.2" customHeight="1">
      <c r="A631" s="305"/>
      <c r="B631" s="303"/>
      <c r="C631" s="303"/>
      <c r="D631" s="299"/>
      <c r="E631" s="299"/>
      <c r="F631" s="299"/>
      <c r="G631" s="299"/>
      <c r="H631" s="299"/>
      <c r="I631" s="299"/>
      <c r="J631" s="299"/>
      <c r="K631" s="299"/>
      <c r="L631" s="299"/>
      <c r="M631" s="29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299"/>
      <c r="AA631" s="299"/>
      <c r="AB631" s="299"/>
      <c r="AC631" s="299"/>
      <c r="AD631" s="299"/>
      <c r="AE631" s="299"/>
      <c r="AF631" s="299"/>
      <c r="AG631" s="299"/>
    </row>
    <row r="632" spans="1:33" ht="25.2" customHeight="1">
      <c r="A632" s="305"/>
      <c r="B632" s="303"/>
      <c r="C632" s="303"/>
      <c r="D632" s="299"/>
      <c r="E632" s="299"/>
      <c r="F632" s="299"/>
      <c r="G632" s="299"/>
      <c r="H632" s="299"/>
      <c r="I632" s="299"/>
      <c r="J632" s="299"/>
      <c r="K632" s="299"/>
      <c r="L632" s="299"/>
      <c r="M632" s="299"/>
      <c r="N632" s="299"/>
      <c r="O632" s="299"/>
      <c r="P632" s="299"/>
      <c r="Q632" s="299"/>
      <c r="R632" s="299"/>
      <c r="S632" s="299"/>
      <c r="T632" s="299"/>
      <c r="U632" s="299"/>
      <c r="V632" s="299"/>
      <c r="W632" s="299"/>
      <c r="X632" s="299"/>
      <c r="Y632" s="299"/>
      <c r="Z632" s="299"/>
      <c r="AA632" s="299"/>
      <c r="AB632" s="299"/>
      <c r="AC632" s="299"/>
      <c r="AD632" s="299"/>
      <c r="AE632" s="299"/>
      <c r="AF632" s="299"/>
      <c r="AG632" s="299"/>
    </row>
    <row r="633" spans="1:33" ht="25.2" customHeight="1">
      <c r="A633" s="305"/>
      <c r="B633" s="303"/>
      <c r="C633" s="303"/>
      <c r="D633" s="299"/>
      <c r="E633" s="299"/>
      <c r="F633" s="299"/>
      <c r="G633" s="299"/>
      <c r="H633" s="299"/>
      <c r="I633" s="299"/>
      <c r="J633" s="299"/>
      <c r="K633" s="299"/>
      <c r="L633" s="299"/>
      <c r="M633" s="299"/>
      <c r="N633" s="299"/>
      <c r="O633" s="299"/>
      <c r="P633" s="299"/>
      <c r="Q633" s="299"/>
      <c r="R633" s="299"/>
      <c r="S633" s="299"/>
      <c r="T633" s="299"/>
      <c r="U633" s="299"/>
      <c r="V633" s="299"/>
      <c r="W633" s="299"/>
      <c r="X633" s="299"/>
      <c r="Y633" s="299"/>
      <c r="Z633" s="299"/>
      <c r="AA633" s="299"/>
      <c r="AB633" s="299"/>
      <c r="AC633" s="299"/>
      <c r="AD633" s="299"/>
      <c r="AE633" s="299"/>
      <c r="AF633" s="299"/>
      <c r="AG633" s="299"/>
    </row>
    <row r="634" spans="1:33" ht="25.2" customHeight="1">
      <c r="A634" s="305"/>
      <c r="B634" s="303"/>
      <c r="C634" s="303"/>
      <c r="D634" s="299"/>
      <c r="E634" s="299"/>
      <c r="F634" s="299"/>
      <c r="G634" s="299"/>
      <c r="H634" s="299"/>
      <c r="I634" s="299"/>
      <c r="J634" s="299"/>
      <c r="K634" s="299"/>
      <c r="L634" s="299"/>
      <c r="M634" s="299"/>
      <c r="N634" s="299"/>
      <c r="O634" s="299"/>
      <c r="P634" s="299"/>
      <c r="Q634" s="299"/>
      <c r="R634" s="299"/>
      <c r="S634" s="299"/>
      <c r="T634" s="299"/>
      <c r="U634" s="299"/>
      <c r="V634" s="299"/>
      <c r="W634" s="299"/>
      <c r="X634" s="299"/>
      <c r="Y634" s="299"/>
      <c r="Z634" s="299"/>
      <c r="AA634" s="299"/>
      <c r="AB634" s="299"/>
      <c r="AC634" s="299"/>
      <c r="AD634" s="299"/>
      <c r="AE634" s="299"/>
      <c r="AF634" s="299"/>
      <c r="AG634" s="299"/>
    </row>
    <row r="635" spans="1:33" ht="25.2" customHeight="1">
      <c r="A635" s="305"/>
      <c r="B635" s="303"/>
      <c r="C635" s="303"/>
      <c r="D635" s="299"/>
      <c r="E635" s="299"/>
      <c r="F635" s="299"/>
      <c r="G635" s="299"/>
      <c r="H635" s="299"/>
      <c r="I635" s="299"/>
      <c r="J635" s="299"/>
      <c r="K635" s="299"/>
      <c r="L635" s="299"/>
      <c r="M635" s="299"/>
      <c r="N635" s="299"/>
      <c r="O635" s="299"/>
      <c r="P635" s="299"/>
      <c r="Q635" s="299"/>
      <c r="R635" s="299"/>
      <c r="S635" s="299"/>
      <c r="T635" s="299"/>
      <c r="U635" s="299"/>
      <c r="V635" s="299"/>
      <c r="W635" s="299"/>
      <c r="X635" s="299"/>
      <c r="Y635" s="299"/>
      <c r="Z635" s="299"/>
      <c r="AA635" s="299"/>
      <c r="AB635" s="299"/>
      <c r="AC635" s="299"/>
      <c r="AD635" s="299"/>
      <c r="AE635" s="299"/>
      <c r="AF635" s="299"/>
      <c r="AG635" s="299"/>
    </row>
    <row r="636" spans="1:33" ht="25.2" customHeight="1">
      <c r="A636" s="305"/>
      <c r="B636" s="303"/>
      <c r="C636" s="303"/>
      <c r="D636" s="299"/>
      <c r="E636" s="299"/>
      <c r="F636" s="299"/>
      <c r="G636" s="299"/>
      <c r="H636" s="299"/>
      <c r="I636" s="299"/>
      <c r="J636" s="299"/>
      <c r="K636" s="299"/>
      <c r="L636" s="299"/>
      <c r="M636" s="299"/>
      <c r="N636" s="299"/>
      <c r="O636" s="299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299"/>
      <c r="AA636" s="299"/>
      <c r="AB636" s="299"/>
      <c r="AC636" s="299"/>
      <c r="AD636" s="299"/>
      <c r="AE636" s="299"/>
      <c r="AF636" s="299"/>
      <c r="AG636" s="299"/>
    </row>
    <row r="637" spans="1:33" ht="25.2" customHeight="1">
      <c r="A637" s="305"/>
      <c r="B637" s="303"/>
      <c r="C637" s="303"/>
      <c r="D637" s="299"/>
      <c r="E637" s="299"/>
      <c r="F637" s="299"/>
      <c r="G637" s="299"/>
      <c r="H637" s="299"/>
      <c r="I637" s="299"/>
      <c r="J637" s="299"/>
      <c r="K637" s="299"/>
      <c r="L637" s="299"/>
      <c r="M637" s="299"/>
      <c r="N637" s="299"/>
      <c r="O637" s="299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299"/>
      <c r="AA637" s="299"/>
      <c r="AB637" s="299"/>
      <c r="AC637" s="299"/>
      <c r="AD637" s="299"/>
      <c r="AE637" s="299"/>
      <c r="AF637" s="299"/>
      <c r="AG637" s="299"/>
    </row>
    <row r="638" spans="1:33" ht="25.2" customHeight="1">
      <c r="A638" s="305"/>
      <c r="B638" s="303"/>
      <c r="C638" s="303"/>
      <c r="D638" s="299"/>
      <c r="E638" s="299"/>
      <c r="F638" s="299"/>
      <c r="G638" s="299"/>
      <c r="H638" s="299"/>
      <c r="I638" s="299"/>
      <c r="J638" s="299"/>
      <c r="K638" s="299"/>
      <c r="L638" s="299"/>
      <c r="M638" s="299"/>
      <c r="N638" s="299"/>
      <c r="O638" s="299"/>
      <c r="P638" s="299"/>
      <c r="Q638" s="299"/>
      <c r="R638" s="299"/>
      <c r="S638" s="299"/>
      <c r="T638" s="299"/>
      <c r="U638" s="299"/>
      <c r="V638" s="299"/>
      <c r="W638" s="299"/>
      <c r="X638" s="299"/>
      <c r="Y638" s="299"/>
      <c r="Z638" s="299"/>
      <c r="AA638" s="299"/>
      <c r="AB638" s="299"/>
      <c r="AC638" s="299"/>
      <c r="AD638" s="299"/>
      <c r="AE638" s="299"/>
      <c r="AF638" s="299"/>
      <c r="AG638" s="299"/>
    </row>
    <row r="639" spans="1:33" ht="25.2" customHeight="1">
      <c r="A639" s="305"/>
      <c r="B639" s="303"/>
      <c r="C639" s="303"/>
      <c r="D639" s="299"/>
      <c r="E639" s="299"/>
      <c r="F639" s="299"/>
      <c r="G639" s="299"/>
      <c r="H639" s="299"/>
      <c r="I639" s="299"/>
      <c r="J639" s="299"/>
      <c r="K639" s="299"/>
      <c r="L639" s="299"/>
      <c r="M639" s="299"/>
      <c r="N639" s="299"/>
      <c r="O639" s="299"/>
      <c r="P639" s="299"/>
      <c r="Q639" s="299"/>
      <c r="R639" s="299"/>
      <c r="S639" s="299"/>
      <c r="T639" s="299"/>
      <c r="U639" s="299"/>
      <c r="V639" s="299"/>
      <c r="W639" s="299"/>
      <c r="X639" s="299"/>
      <c r="Y639" s="299"/>
      <c r="Z639" s="299"/>
      <c r="AA639" s="299"/>
      <c r="AB639" s="299"/>
      <c r="AC639" s="299"/>
      <c r="AD639" s="299"/>
      <c r="AE639" s="299"/>
      <c r="AF639" s="299"/>
      <c r="AG639" s="299"/>
    </row>
    <row r="640" spans="1:33" ht="25.2" customHeight="1">
      <c r="A640" s="305"/>
      <c r="B640" s="303"/>
      <c r="C640" s="303"/>
      <c r="D640" s="299"/>
      <c r="E640" s="299"/>
      <c r="F640" s="299"/>
      <c r="G640" s="299"/>
      <c r="H640" s="299"/>
      <c r="I640" s="299"/>
      <c r="J640" s="299"/>
      <c r="K640" s="299"/>
      <c r="L640" s="299"/>
      <c r="M640" s="299"/>
      <c r="N640" s="299"/>
      <c r="O640" s="299"/>
      <c r="P640" s="299"/>
      <c r="Q640" s="299"/>
      <c r="R640" s="299"/>
      <c r="S640" s="299"/>
      <c r="T640" s="299"/>
      <c r="U640" s="299"/>
      <c r="V640" s="299"/>
      <c r="W640" s="299"/>
      <c r="X640" s="299"/>
      <c r="Y640" s="299"/>
      <c r="Z640" s="299"/>
      <c r="AA640" s="299"/>
      <c r="AB640" s="299"/>
      <c r="AC640" s="299"/>
      <c r="AD640" s="299"/>
      <c r="AE640" s="299"/>
      <c r="AF640" s="299"/>
      <c r="AG640" s="299"/>
    </row>
    <row r="641" spans="1:33" ht="25.2" customHeight="1">
      <c r="A641" s="305"/>
      <c r="B641" s="303"/>
      <c r="C641" s="303"/>
      <c r="D641" s="299"/>
      <c r="E641" s="299"/>
      <c r="F641" s="299"/>
      <c r="G641" s="299"/>
      <c r="H641" s="299"/>
      <c r="I641" s="299"/>
      <c r="J641" s="299"/>
      <c r="K641" s="299"/>
      <c r="L641" s="299"/>
      <c r="M641" s="299"/>
      <c r="N641" s="299"/>
      <c r="O641" s="299"/>
      <c r="P641" s="299"/>
      <c r="Q641" s="299"/>
      <c r="R641" s="299"/>
      <c r="S641" s="299"/>
      <c r="T641" s="299"/>
      <c r="U641" s="299"/>
      <c r="V641" s="299"/>
      <c r="W641" s="299"/>
      <c r="X641" s="299"/>
      <c r="Y641" s="299"/>
      <c r="Z641" s="299"/>
      <c r="AA641" s="299"/>
      <c r="AB641" s="299"/>
      <c r="AC641" s="299"/>
      <c r="AD641" s="299"/>
      <c r="AE641" s="299"/>
      <c r="AF641" s="299"/>
      <c r="AG641" s="299"/>
    </row>
    <row r="642" spans="1:33" ht="25.2" customHeight="1">
      <c r="A642" s="305"/>
      <c r="B642" s="303"/>
      <c r="C642" s="303"/>
      <c r="D642" s="299"/>
      <c r="E642" s="299"/>
      <c r="F642" s="299"/>
      <c r="G642" s="299"/>
      <c r="H642" s="299"/>
      <c r="I642" s="299"/>
      <c r="J642" s="299"/>
      <c r="K642" s="299"/>
      <c r="L642" s="299"/>
      <c r="M642" s="299"/>
      <c r="N642" s="299"/>
      <c r="O642" s="299"/>
      <c r="P642" s="299"/>
      <c r="Q642" s="299"/>
      <c r="R642" s="299"/>
      <c r="S642" s="299"/>
      <c r="T642" s="299"/>
      <c r="U642" s="299"/>
      <c r="V642" s="299"/>
      <c r="W642" s="299"/>
      <c r="X642" s="299"/>
      <c r="Y642" s="299"/>
      <c r="Z642" s="299"/>
      <c r="AA642" s="299"/>
      <c r="AB642" s="299"/>
      <c r="AC642" s="299"/>
      <c r="AD642" s="299"/>
      <c r="AE642" s="299"/>
      <c r="AF642" s="299"/>
      <c r="AG642" s="299"/>
    </row>
    <row r="643" spans="1:33" ht="25.2" customHeight="1">
      <c r="A643" s="305"/>
      <c r="B643" s="303"/>
      <c r="C643" s="303"/>
      <c r="D643" s="299"/>
      <c r="E643" s="299"/>
      <c r="F643" s="299"/>
      <c r="G643" s="299"/>
      <c r="H643" s="299"/>
      <c r="I643" s="299"/>
      <c r="J643" s="299"/>
      <c r="K643" s="299"/>
      <c r="L643" s="299"/>
      <c r="M643" s="299"/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299"/>
      <c r="AA643" s="299"/>
      <c r="AB643" s="299"/>
      <c r="AC643" s="299"/>
      <c r="AD643" s="299"/>
      <c r="AE643" s="299"/>
      <c r="AF643" s="299"/>
      <c r="AG643" s="299"/>
    </row>
    <row r="644" spans="1:33" ht="25.2" customHeight="1">
      <c r="A644" s="305"/>
      <c r="B644" s="303"/>
      <c r="C644" s="303"/>
      <c r="D644" s="299"/>
      <c r="E644" s="299"/>
      <c r="F644" s="299"/>
      <c r="G644" s="299"/>
      <c r="H644" s="299"/>
      <c r="I644" s="299"/>
      <c r="J644" s="299"/>
      <c r="K644" s="299"/>
      <c r="L644" s="299"/>
      <c r="M644" s="29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299"/>
      <c r="AA644" s="299"/>
      <c r="AB644" s="299"/>
      <c r="AC644" s="299"/>
      <c r="AD644" s="299"/>
      <c r="AE644" s="299"/>
      <c r="AF644" s="299"/>
      <c r="AG644" s="299"/>
    </row>
    <row r="645" spans="1:33" ht="25.2" customHeight="1">
      <c r="A645" s="305"/>
      <c r="B645" s="303"/>
      <c r="C645" s="303"/>
      <c r="D645" s="299"/>
      <c r="E645" s="299"/>
      <c r="F645" s="299"/>
      <c r="G645" s="299"/>
      <c r="H645" s="299"/>
      <c r="I645" s="299"/>
      <c r="J645" s="299"/>
      <c r="K645" s="299"/>
      <c r="L645" s="299"/>
      <c r="M645" s="29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299"/>
      <c r="Z645" s="299"/>
      <c r="AA645" s="299"/>
      <c r="AB645" s="299"/>
      <c r="AC645" s="299"/>
      <c r="AD645" s="299"/>
      <c r="AE645" s="299"/>
      <c r="AF645" s="299"/>
      <c r="AG645" s="299"/>
    </row>
    <row r="646" spans="1:33" ht="25.2" customHeight="1">
      <c r="A646" s="305"/>
      <c r="B646" s="303"/>
      <c r="C646" s="303"/>
      <c r="D646" s="299"/>
      <c r="E646" s="299"/>
      <c r="F646" s="299"/>
      <c r="G646" s="299"/>
      <c r="H646" s="299"/>
      <c r="I646" s="299"/>
      <c r="J646" s="299"/>
      <c r="K646" s="299"/>
      <c r="L646" s="299"/>
      <c r="M646" s="29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299"/>
      <c r="Z646" s="299"/>
      <c r="AA646" s="299"/>
      <c r="AB646" s="299"/>
      <c r="AC646" s="299"/>
      <c r="AD646" s="299"/>
      <c r="AE646" s="299"/>
      <c r="AF646" s="299"/>
      <c r="AG646" s="299"/>
    </row>
    <row r="647" spans="1:33" ht="25.2" customHeight="1">
      <c r="A647" s="305"/>
      <c r="B647" s="303"/>
      <c r="C647" s="303"/>
      <c r="D647" s="299"/>
      <c r="E647" s="299"/>
      <c r="F647" s="299"/>
      <c r="G647" s="299"/>
      <c r="H647" s="299"/>
      <c r="I647" s="299"/>
      <c r="J647" s="299"/>
      <c r="K647" s="299"/>
      <c r="L647" s="299"/>
      <c r="M647" s="29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299"/>
      <c r="AA647" s="299"/>
      <c r="AB647" s="299"/>
      <c r="AC647" s="299"/>
      <c r="AD647" s="299"/>
      <c r="AE647" s="299"/>
      <c r="AF647" s="299"/>
      <c r="AG647" s="299"/>
    </row>
    <row r="648" spans="1:33" ht="25.2" customHeight="1">
      <c r="A648" s="305"/>
      <c r="B648" s="303"/>
      <c r="C648" s="303"/>
      <c r="D648" s="299"/>
      <c r="E648" s="299"/>
      <c r="F648" s="299"/>
      <c r="G648" s="299"/>
      <c r="H648" s="299"/>
      <c r="I648" s="299"/>
      <c r="J648" s="299"/>
      <c r="K648" s="299"/>
      <c r="L648" s="299"/>
      <c r="M648" s="299"/>
      <c r="N648" s="299"/>
      <c r="O648" s="299"/>
      <c r="P648" s="299"/>
      <c r="Q648" s="299"/>
      <c r="R648" s="299"/>
      <c r="S648" s="299"/>
      <c r="T648" s="299"/>
      <c r="U648" s="299"/>
      <c r="V648" s="299"/>
      <c r="W648" s="299"/>
      <c r="X648" s="299"/>
      <c r="Y648" s="299"/>
      <c r="Z648" s="299"/>
      <c r="AA648" s="299"/>
      <c r="AB648" s="299"/>
      <c r="AC648" s="299"/>
      <c r="AD648" s="299"/>
      <c r="AE648" s="299"/>
      <c r="AF648" s="299"/>
      <c r="AG648" s="299"/>
    </row>
    <row r="649" spans="1:33" ht="25.2" customHeight="1">
      <c r="A649" s="305"/>
      <c r="B649" s="303"/>
      <c r="C649" s="303"/>
      <c r="D649" s="299"/>
      <c r="E649" s="299"/>
      <c r="F649" s="299"/>
      <c r="G649" s="299"/>
      <c r="H649" s="299"/>
      <c r="I649" s="299"/>
      <c r="J649" s="299"/>
      <c r="K649" s="299"/>
      <c r="L649" s="299"/>
      <c r="M649" s="299"/>
      <c r="N649" s="299"/>
      <c r="O649" s="299"/>
      <c r="P649" s="299"/>
      <c r="Q649" s="299"/>
      <c r="R649" s="299"/>
      <c r="S649" s="299"/>
      <c r="T649" s="299"/>
      <c r="U649" s="299"/>
      <c r="V649" s="299"/>
      <c r="W649" s="299"/>
      <c r="X649" s="299"/>
      <c r="Y649" s="299"/>
      <c r="Z649" s="299"/>
      <c r="AA649" s="299"/>
      <c r="AB649" s="299"/>
      <c r="AC649" s="299"/>
      <c r="AD649" s="299"/>
      <c r="AE649" s="299"/>
      <c r="AF649" s="299"/>
      <c r="AG649" s="299"/>
    </row>
    <row r="650" spans="1:33" ht="25.2" customHeight="1">
      <c r="A650" s="305"/>
      <c r="B650" s="303"/>
      <c r="C650" s="303"/>
      <c r="D650" s="299"/>
      <c r="E650" s="299"/>
      <c r="F650" s="299"/>
      <c r="G650" s="299"/>
      <c r="H650" s="299"/>
      <c r="I650" s="299"/>
      <c r="J650" s="299"/>
      <c r="K650" s="299"/>
      <c r="L650" s="299"/>
      <c r="M650" s="299"/>
      <c r="N650" s="299"/>
      <c r="O650" s="299"/>
      <c r="P650" s="299"/>
      <c r="Q650" s="299"/>
      <c r="R650" s="299"/>
      <c r="S650" s="299"/>
      <c r="T650" s="299"/>
      <c r="U650" s="299"/>
      <c r="V650" s="299"/>
      <c r="W650" s="299"/>
      <c r="X650" s="299"/>
      <c r="Y650" s="299"/>
      <c r="Z650" s="299"/>
      <c r="AA650" s="299"/>
      <c r="AB650" s="299"/>
      <c r="AC650" s="299"/>
      <c r="AD650" s="299"/>
      <c r="AE650" s="299"/>
      <c r="AF650" s="299"/>
      <c r="AG650" s="299"/>
    </row>
    <row r="651" spans="1:33" ht="25.2" customHeight="1">
      <c r="A651" s="305"/>
      <c r="B651" s="303"/>
      <c r="C651" s="303"/>
      <c r="D651" s="299"/>
      <c r="E651" s="299"/>
      <c r="F651" s="299"/>
      <c r="G651" s="299"/>
      <c r="H651" s="299"/>
      <c r="I651" s="299"/>
      <c r="J651" s="299"/>
      <c r="K651" s="299"/>
      <c r="L651" s="299"/>
      <c r="M651" s="299"/>
      <c r="N651" s="299"/>
      <c r="O651" s="299"/>
      <c r="P651" s="299"/>
      <c r="Q651" s="299"/>
      <c r="R651" s="299"/>
      <c r="S651" s="299"/>
      <c r="T651" s="299"/>
      <c r="U651" s="299"/>
      <c r="V651" s="299"/>
      <c r="W651" s="299"/>
      <c r="X651" s="299"/>
      <c r="Y651" s="299"/>
      <c r="Z651" s="299"/>
      <c r="AA651" s="299"/>
      <c r="AB651" s="299"/>
      <c r="AC651" s="299"/>
      <c r="AD651" s="299"/>
      <c r="AE651" s="299"/>
      <c r="AF651" s="299"/>
      <c r="AG651" s="299"/>
    </row>
    <row r="652" spans="1:33" ht="25.2" customHeight="1">
      <c r="A652" s="305"/>
      <c r="B652" s="303"/>
      <c r="C652" s="303"/>
      <c r="D652" s="299"/>
      <c r="E652" s="299"/>
      <c r="F652" s="299"/>
      <c r="G652" s="299"/>
      <c r="H652" s="299"/>
      <c r="I652" s="299"/>
      <c r="J652" s="299"/>
      <c r="K652" s="299"/>
      <c r="L652" s="299"/>
      <c r="M652" s="299"/>
      <c r="N652" s="299"/>
      <c r="O652" s="299"/>
      <c r="P652" s="299"/>
      <c r="Q652" s="299"/>
      <c r="R652" s="299"/>
      <c r="S652" s="299"/>
      <c r="T652" s="299"/>
      <c r="U652" s="299"/>
      <c r="V652" s="299"/>
      <c r="W652" s="299"/>
      <c r="X652" s="299"/>
      <c r="Y652" s="299"/>
      <c r="Z652" s="299"/>
      <c r="AA652" s="299"/>
      <c r="AB652" s="299"/>
      <c r="AC652" s="299"/>
      <c r="AD652" s="299"/>
      <c r="AE652" s="299"/>
      <c r="AF652" s="299"/>
      <c r="AG652" s="299"/>
    </row>
    <row r="653" spans="1:33" ht="25.2" customHeight="1">
      <c r="A653" s="305"/>
      <c r="B653" s="303"/>
      <c r="C653" s="303"/>
      <c r="D653" s="299"/>
      <c r="E653" s="299"/>
      <c r="F653" s="299"/>
      <c r="G653" s="299"/>
      <c r="H653" s="299"/>
      <c r="I653" s="299"/>
      <c r="J653" s="299"/>
      <c r="K653" s="299"/>
      <c r="L653" s="299"/>
      <c r="M653" s="299"/>
      <c r="N653" s="299"/>
      <c r="O653" s="299"/>
      <c r="P653" s="299"/>
      <c r="Q653" s="299"/>
      <c r="R653" s="299"/>
      <c r="S653" s="299"/>
      <c r="T653" s="299"/>
      <c r="U653" s="299"/>
      <c r="V653" s="299"/>
      <c r="W653" s="299"/>
      <c r="X653" s="299"/>
      <c r="Y653" s="299"/>
      <c r="Z653" s="299"/>
      <c r="AA653" s="299"/>
      <c r="AB653" s="299"/>
      <c r="AC653" s="299"/>
      <c r="AD653" s="299"/>
      <c r="AE653" s="299"/>
      <c r="AF653" s="299"/>
      <c r="AG653" s="299"/>
    </row>
    <row r="654" spans="1:33" ht="25.2" customHeight="1">
      <c r="A654" s="305"/>
      <c r="B654" s="303"/>
      <c r="C654" s="303"/>
      <c r="D654" s="299"/>
      <c r="E654" s="299"/>
      <c r="F654" s="299"/>
      <c r="G654" s="299"/>
      <c r="H654" s="299"/>
      <c r="I654" s="299"/>
      <c r="J654" s="299"/>
      <c r="K654" s="299"/>
      <c r="L654" s="299"/>
      <c r="M654" s="299"/>
      <c r="N654" s="299"/>
      <c r="O654" s="299"/>
      <c r="P654" s="299"/>
      <c r="Q654" s="299"/>
      <c r="R654" s="299"/>
      <c r="S654" s="299"/>
      <c r="T654" s="299"/>
      <c r="U654" s="299"/>
      <c r="V654" s="299"/>
      <c r="W654" s="299"/>
      <c r="X654" s="299"/>
      <c r="Y654" s="299"/>
      <c r="Z654" s="299"/>
      <c r="AA654" s="299"/>
      <c r="AB654" s="299"/>
      <c r="AC654" s="299"/>
      <c r="AD654" s="299"/>
      <c r="AE654" s="299"/>
      <c r="AF654" s="299"/>
      <c r="AG654" s="299"/>
    </row>
    <row r="655" spans="1:33" ht="25.2" customHeight="1">
      <c r="A655" s="305"/>
      <c r="B655" s="303"/>
      <c r="C655" s="303"/>
      <c r="D655" s="299"/>
      <c r="E655" s="299"/>
      <c r="F655" s="299"/>
      <c r="G655" s="299"/>
      <c r="H655" s="299"/>
      <c r="I655" s="299"/>
      <c r="J655" s="299"/>
      <c r="K655" s="299"/>
      <c r="L655" s="299"/>
      <c r="M655" s="299"/>
      <c r="N655" s="299"/>
      <c r="O655" s="299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299"/>
      <c r="AA655" s="299"/>
      <c r="AB655" s="299"/>
      <c r="AC655" s="299"/>
      <c r="AD655" s="299"/>
      <c r="AE655" s="299"/>
      <c r="AF655" s="299"/>
      <c r="AG655" s="299"/>
    </row>
    <row r="656" spans="1:33" ht="25.2" customHeight="1">
      <c r="A656" s="305"/>
      <c r="B656" s="303"/>
      <c r="C656" s="303"/>
      <c r="D656" s="299"/>
      <c r="E656" s="299"/>
      <c r="F656" s="299"/>
      <c r="G656" s="299"/>
      <c r="H656" s="299"/>
      <c r="I656" s="299"/>
      <c r="J656" s="299"/>
      <c r="K656" s="299"/>
      <c r="L656" s="299"/>
      <c r="M656" s="299"/>
      <c r="N656" s="299"/>
      <c r="O656" s="299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299"/>
      <c r="AA656" s="299"/>
      <c r="AB656" s="299"/>
      <c r="AC656" s="299"/>
      <c r="AD656" s="299"/>
      <c r="AE656" s="299"/>
      <c r="AF656" s="299"/>
      <c r="AG656" s="299"/>
    </row>
    <row r="657" spans="1:33" ht="25.2" customHeight="1">
      <c r="A657" s="305"/>
      <c r="B657" s="303"/>
      <c r="C657" s="303"/>
      <c r="D657" s="299"/>
      <c r="E657" s="299"/>
      <c r="F657" s="299"/>
      <c r="G657" s="299"/>
      <c r="H657" s="299"/>
      <c r="I657" s="299"/>
      <c r="J657" s="299"/>
      <c r="K657" s="299"/>
      <c r="L657" s="299"/>
      <c r="M657" s="29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299"/>
      <c r="AA657" s="299"/>
      <c r="AB657" s="299"/>
      <c r="AC657" s="299"/>
      <c r="AD657" s="299"/>
      <c r="AE657" s="299"/>
      <c r="AF657" s="299"/>
      <c r="AG657" s="299"/>
    </row>
    <row r="658" spans="1:33" ht="25.2" customHeight="1">
      <c r="A658" s="305"/>
      <c r="B658" s="303"/>
      <c r="C658" s="303"/>
      <c r="D658" s="299"/>
      <c r="E658" s="299"/>
      <c r="F658" s="299"/>
      <c r="G658" s="299"/>
      <c r="H658" s="299"/>
      <c r="I658" s="299"/>
      <c r="J658" s="299"/>
      <c r="K658" s="299"/>
      <c r="L658" s="299"/>
      <c r="M658" s="299"/>
      <c r="N658" s="299"/>
      <c r="O658" s="299"/>
      <c r="P658" s="299"/>
      <c r="Q658" s="299"/>
      <c r="R658" s="299"/>
      <c r="S658" s="299"/>
      <c r="T658" s="299"/>
      <c r="U658" s="299"/>
      <c r="V658" s="299"/>
      <c r="W658" s="299"/>
      <c r="X658" s="299"/>
      <c r="Y658" s="299"/>
      <c r="Z658" s="299"/>
      <c r="AA658" s="299"/>
      <c r="AB658" s="299"/>
      <c r="AC658" s="299"/>
      <c r="AD658" s="299"/>
      <c r="AE658" s="299"/>
      <c r="AF658" s="299"/>
      <c r="AG658" s="299"/>
    </row>
    <row r="659" spans="1:33" ht="25.2" customHeight="1">
      <c r="A659" s="305"/>
      <c r="B659" s="303"/>
      <c r="C659" s="303"/>
      <c r="D659" s="299"/>
      <c r="E659" s="299"/>
      <c r="F659" s="299"/>
      <c r="G659" s="299"/>
      <c r="H659" s="299"/>
      <c r="I659" s="299"/>
      <c r="J659" s="299"/>
      <c r="K659" s="299"/>
      <c r="L659" s="299"/>
      <c r="M659" s="299"/>
      <c r="N659" s="299"/>
      <c r="O659" s="299"/>
      <c r="P659" s="299"/>
      <c r="Q659" s="299"/>
      <c r="R659" s="299"/>
      <c r="S659" s="299"/>
      <c r="T659" s="299"/>
      <c r="U659" s="299"/>
      <c r="V659" s="299"/>
      <c r="W659" s="299"/>
      <c r="X659" s="299"/>
      <c r="Y659" s="299"/>
      <c r="Z659" s="299"/>
      <c r="AA659" s="299"/>
      <c r="AB659" s="299"/>
      <c r="AC659" s="299"/>
      <c r="AD659" s="299"/>
      <c r="AE659" s="299"/>
      <c r="AF659" s="299"/>
      <c r="AG659" s="299"/>
    </row>
    <row r="660" spans="1:33" ht="25.2" customHeight="1">
      <c r="A660" s="305"/>
      <c r="B660" s="303"/>
      <c r="C660" s="303"/>
      <c r="D660" s="299"/>
      <c r="E660" s="299"/>
      <c r="F660" s="299"/>
      <c r="G660" s="299"/>
      <c r="H660" s="299"/>
      <c r="I660" s="299"/>
      <c r="J660" s="299"/>
      <c r="K660" s="299"/>
      <c r="L660" s="299"/>
      <c r="M660" s="299"/>
      <c r="N660" s="299"/>
      <c r="O660" s="299"/>
      <c r="P660" s="299"/>
      <c r="Q660" s="299"/>
      <c r="R660" s="299"/>
      <c r="S660" s="299"/>
      <c r="T660" s="299"/>
      <c r="U660" s="299"/>
      <c r="V660" s="299"/>
      <c r="W660" s="299"/>
      <c r="X660" s="299"/>
      <c r="Y660" s="299"/>
      <c r="Z660" s="299"/>
      <c r="AA660" s="299"/>
      <c r="AB660" s="299"/>
      <c r="AC660" s="299"/>
      <c r="AD660" s="299"/>
      <c r="AE660" s="299"/>
      <c r="AF660" s="299"/>
      <c r="AG660" s="299"/>
    </row>
    <row r="661" spans="1:33" ht="25.2" customHeight="1">
      <c r="A661" s="305"/>
      <c r="B661" s="303"/>
      <c r="C661" s="303"/>
      <c r="D661" s="299"/>
      <c r="E661" s="299"/>
      <c r="F661" s="299"/>
      <c r="G661" s="299"/>
      <c r="H661" s="299"/>
      <c r="I661" s="299"/>
      <c r="J661" s="299"/>
      <c r="K661" s="299"/>
      <c r="L661" s="299"/>
      <c r="M661" s="299"/>
      <c r="N661" s="299"/>
      <c r="O661" s="299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299"/>
      <c r="AA661" s="299"/>
      <c r="AB661" s="299"/>
      <c r="AC661" s="299"/>
      <c r="AD661" s="299"/>
      <c r="AE661" s="299"/>
      <c r="AF661" s="299"/>
      <c r="AG661" s="299"/>
    </row>
    <row r="662" spans="1:33" ht="25.2" customHeight="1">
      <c r="A662" s="305"/>
      <c r="B662" s="303"/>
      <c r="C662" s="303"/>
      <c r="D662" s="299"/>
      <c r="E662" s="299"/>
      <c r="F662" s="299"/>
      <c r="G662" s="299"/>
      <c r="H662" s="299"/>
      <c r="I662" s="299"/>
      <c r="J662" s="299"/>
      <c r="K662" s="299"/>
      <c r="L662" s="299"/>
      <c r="M662" s="299"/>
      <c r="N662" s="299"/>
      <c r="O662" s="299"/>
      <c r="P662" s="299"/>
      <c r="Q662" s="299"/>
      <c r="R662" s="299"/>
      <c r="S662" s="299"/>
      <c r="T662" s="299"/>
      <c r="U662" s="299"/>
      <c r="V662" s="299"/>
      <c r="W662" s="299"/>
      <c r="X662" s="299"/>
      <c r="Y662" s="299"/>
      <c r="Z662" s="299"/>
      <c r="AA662" s="299"/>
      <c r="AB662" s="299"/>
      <c r="AC662" s="299"/>
      <c r="AD662" s="299"/>
      <c r="AE662" s="299"/>
      <c r="AF662" s="299"/>
      <c r="AG662" s="299"/>
    </row>
    <row r="663" spans="1:33" ht="25.2" customHeight="1">
      <c r="A663" s="305"/>
      <c r="B663" s="303"/>
      <c r="C663" s="303"/>
      <c r="D663" s="299"/>
      <c r="E663" s="299"/>
      <c r="F663" s="299"/>
      <c r="G663" s="299"/>
      <c r="H663" s="299"/>
      <c r="I663" s="299"/>
      <c r="J663" s="299"/>
      <c r="K663" s="299"/>
      <c r="L663" s="299"/>
      <c r="M663" s="299"/>
      <c r="N663" s="299"/>
      <c r="O663" s="299"/>
      <c r="P663" s="299"/>
      <c r="Q663" s="299"/>
      <c r="R663" s="299"/>
      <c r="S663" s="299"/>
      <c r="T663" s="299"/>
      <c r="U663" s="299"/>
      <c r="V663" s="299"/>
      <c r="W663" s="299"/>
      <c r="X663" s="299"/>
      <c r="Y663" s="299"/>
      <c r="Z663" s="299"/>
      <c r="AA663" s="299"/>
      <c r="AB663" s="299"/>
      <c r="AC663" s="299"/>
      <c r="AD663" s="299"/>
      <c r="AE663" s="299"/>
      <c r="AF663" s="299"/>
      <c r="AG663" s="299"/>
    </row>
    <row r="664" spans="1:33" ht="25.2" customHeight="1">
      <c r="A664" s="305"/>
      <c r="B664" s="303"/>
      <c r="C664" s="303"/>
      <c r="D664" s="299"/>
      <c r="E664" s="299"/>
      <c r="F664" s="299"/>
      <c r="G664" s="299"/>
      <c r="H664" s="299"/>
      <c r="I664" s="299"/>
      <c r="J664" s="299"/>
      <c r="K664" s="299"/>
      <c r="L664" s="299"/>
      <c r="M664" s="299"/>
      <c r="N664" s="299"/>
      <c r="O664" s="299"/>
      <c r="P664" s="299"/>
      <c r="Q664" s="299"/>
      <c r="R664" s="299"/>
      <c r="S664" s="299"/>
      <c r="T664" s="299"/>
      <c r="U664" s="299"/>
      <c r="V664" s="299"/>
      <c r="W664" s="299"/>
      <c r="X664" s="299"/>
      <c r="Y664" s="299"/>
      <c r="Z664" s="299"/>
      <c r="AA664" s="299"/>
      <c r="AB664" s="299"/>
      <c r="AC664" s="299"/>
      <c r="AD664" s="299"/>
      <c r="AE664" s="299"/>
      <c r="AF664" s="299"/>
      <c r="AG664" s="299"/>
    </row>
    <row r="665" spans="1:33" ht="25.2" customHeight="1">
      <c r="A665" s="305"/>
      <c r="B665" s="303"/>
      <c r="C665" s="303"/>
      <c r="D665" s="299"/>
      <c r="E665" s="299"/>
      <c r="F665" s="299"/>
      <c r="G665" s="299"/>
      <c r="H665" s="299"/>
      <c r="I665" s="299"/>
      <c r="J665" s="299"/>
      <c r="K665" s="299"/>
      <c r="L665" s="299"/>
      <c r="M665" s="299"/>
      <c r="N665" s="299"/>
      <c r="O665" s="299"/>
      <c r="P665" s="299"/>
      <c r="Q665" s="299"/>
      <c r="R665" s="299"/>
      <c r="S665" s="299"/>
      <c r="T665" s="299"/>
      <c r="U665" s="299"/>
      <c r="V665" s="299"/>
      <c r="W665" s="299"/>
      <c r="X665" s="299"/>
      <c r="Y665" s="299"/>
      <c r="Z665" s="299"/>
      <c r="AA665" s="299"/>
      <c r="AB665" s="299"/>
      <c r="AC665" s="299"/>
      <c r="AD665" s="299"/>
      <c r="AE665" s="299"/>
      <c r="AF665" s="299"/>
      <c r="AG665" s="299"/>
    </row>
    <row r="666" spans="1:33" ht="25.2" customHeight="1">
      <c r="A666" s="305"/>
      <c r="B666" s="303"/>
      <c r="C666" s="303"/>
      <c r="D666" s="299"/>
      <c r="E666" s="299"/>
      <c r="F666" s="299"/>
      <c r="G666" s="299"/>
      <c r="H666" s="299"/>
      <c r="I666" s="299"/>
      <c r="J666" s="299"/>
      <c r="K666" s="299"/>
      <c r="L666" s="299"/>
      <c r="M666" s="299"/>
      <c r="N666" s="299"/>
      <c r="O666" s="299"/>
      <c r="P666" s="299"/>
      <c r="Q666" s="299"/>
      <c r="R666" s="299"/>
      <c r="S666" s="299"/>
      <c r="T666" s="299"/>
      <c r="U666" s="299"/>
      <c r="V666" s="299"/>
      <c r="W666" s="299"/>
      <c r="X666" s="299"/>
      <c r="Y666" s="299"/>
      <c r="Z666" s="299"/>
      <c r="AA666" s="299"/>
      <c r="AB666" s="299"/>
      <c r="AC666" s="299"/>
      <c r="AD666" s="299"/>
      <c r="AE666" s="299"/>
      <c r="AF666" s="299"/>
      <c r="AG666" s="299"/>
    </row>
    <row r="667" spans="1:33" ht="25.2" customHeight="1">
      <c r="A667" s="305"/>
      <c r="B667" s="303"/>
      <c r="C667" s="303"/>
      <c r="D667" s="299"/>
      <c r="E667" s="299"/>
      <c r="F667" s="299"/>
      <c r="G667" s="299"/>
      <c r="H667" s="299"/>
      <c r="I667" s="299"/>
      <c r="J667" s="299"/>
      <c r="K667" s="299"/>
      <c r="L667" s="299"/>
      <c r="M667" s="299"/>
      <c r="N667" s="299"/>
      <c r="O667" s="299"/>
      <c r="P667" s="299"/>
      <c r="Q667" s="299"/>
      <c r="R667" s="299"/>
      <c r="S667" s="299"/>
      <c r="T667" s="299"/>
      <c r="U667" s="299"/>
      <c r="V667" s="299"/>
      <c r="W667" s="299"/>
      <c r="X667" s="299"/>
      <c r="Y667" s="299"/>
      <c r="Z667" s="299"/>
      <c r="AA667" s="299"/>
      <c r="AB667" s="299"/>
      <c r="AC667" s="299"/>
      <c r="AD667" s="299"/>
      <c r="AE667" s="299"/>
      <c r="AF667" s="299"/>
      <c r="AG667" s="299"/>
    </row>
    <row r="668" spans="1:33" ht="25.2" customHeight="1">
      <c r="A668" s="305"/>
      <c r="B668" s="303"/>
      <c r="C668" s="303"/>
      <c r="D668" s="299"/>
      <c r="E668" s="299"/>
      <c r="F668" s="299"/>
      <c r="G668" s="299"/>
      <c r="H668" s="299"/>
      <c r="I668" s="299"/>
      <c r="J668" s="299"/>
      <c r="K668" s="299"/>
      <c r="L668" s="299"/>
      <c r="M668" s="299"/>
      <c r="N668" s="299"/>
      <c r="O668" s="299"/>
      <c r="P668" s="299"/>
      <c r="Q668" s="299"/>
      <c r="R668" s="299"/>
      <c r="S668" s="299"/>
      <c r="T668" s="299"/>
      <c r="U668" s="299"/>
      <c r="V668" s="299"/>
      <c r="W668" s="299"/>
      <c r="X668" s="299"/>
      <c r="Y668" s="299"/>
      <c r="Z668" s="299"/>
      <c r="AA668" s="299"/>
      <c r="AB668" s="299"/>
      <c r="AC668" s="299"/>
      <c r="AD668" s="299"/>
      <c r="AE668" s="299"/>
      <c r="AF668" s="299"/>
      <c r="AG668" s="299"/>
    </row>
    <row r="669" spans="1:33" ht="25.2" customHeight="1">
      <c r="A669" s="305"/>
      <c r="B669" s="303"/>
      <c r="C669" s="303"/>
      <c r="D669" s="299"/>
      <c r="E669" s="299"/>
      <c r="F669" s="299"/>
      <c r="G669" s="299"/>
      <c r="H669" s="299"/>
      <c r="I669" s="299"/>
      <c r="J669" s="299"/>
      <c r="K669" s="299"/>
      <c r="L669" s="299"/>
      <c r="M669" s="299"/>
      <c r="N669" s="299"/>
      <c r="O669" s="299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299"/>
      <c r="AA669" s="299"/>
      <c r="AB669" s="299"/>
      <c r="AC669" s="299"/>
      <c r="AD669" s="299"/>
      <c r="AE669" s="299"/>
      <c r="AF669" s="299"/>
      <c r="AG669" s="299"/>
    </row>
    <row r="670" spans="1:33" ht="25.2" customHeight="1">
      <c r="A670" s="305"/>
      <c r="B670" s="303"/>
      <c r="C670" s="303"/>
      <c r="D670" s="299"/>
      <c r="E670" s="299"/>
      <c r="F670" s="299"/>
      <c r="G670" s="299"/>
      <c r="H670" s="299"/>
      <c r="I670" s="299"/>
      <c r="J670" s="299"/>
      <c r="K670" s="299"/>
      <c r="L670" s="299"/>
      <c r="M670" s="29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299"/>
      <c r="AA670" s="299"/>
      <c r="AB670" s="299"/>
      <c r="AC670" s="299"/>
      <c r="AD670" s="299"/>
      <c r="AE670" s="299"/>
      <c r="AF670" s="299"/>
      <c r="AG670" s="299"/>
    </row>
    <row r="671" spans="1:33" ht="25.2" customHeight="1">
      <c r="A671" s="305"/>
      <c r="B671" s="303"/>
      <c r="C671" s="303"/>
      <c r="D671" s="299"/>
      <c r="E671" s="299"/>
      <c r="F671" s="299"/>
      <c r="G671" s="299"/>
      <c r="H671" s="299"/>
      <c r="I671" s="299"/>
      <c r="J671" s="299"/>
      <c r="K671" s="299"/>
      <c r="L671" s="299"/>
      <c r="M671" s="299"/>
      <c r="N671" s="299"/>
      <c r="O671" s="299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299"/>
      <c r="AA671" s="299"/>
      <c r="AB671" s="299"/>
      <c r="AC671" s="299"/>
      <c r="AD671" s="299"/>
      <c r="AE671" s="299"/>
      <c r="AF671" s="299"/>
      <c r="AG671" s="299"/>
    </row>
    <row r="672" spans="1:33" ht="25.2" customHeight="1">
      <c r="A672" s="305"/>
      <c r="B672" s="303"/>
      <c r="C672" s="303"/>
      <c r="D672" s="299"/>
      <c r="E672" s="299"/>
      <c r="F672" s="299"/>
      <c r="G672" s="299"/>
      <c r="H672" s="299"/>
      <c r="I672" s="299"/>
      <c r="J672" s="299"/>
      <c r="K672" s="299"/>
      <c r="L672" s="299"/>
      <c r="M672" s="299"/>
      <c r="N672" s="299"/>
      <c r="O672" s="299"/>
      <c r="P672" s="299"/>
      <c r="Q672" s="299"/>
      <c r="R672" s="299"/>
      <c r="S672" s="299"/>
      <c r="T672" s="299"/>
      <c r="U672" s="299"/>
      <c r="V672" s="299"/>
      <c r="W672" s="299"/>
      <c r="X672" s="299"/>
      <c r="Y672" s="299"/>
      <c r="Z672" s="299"/>
      <c r="AA672" s="299"/>
      <c r="AB672" s="299"/>
      <c r="AC672" s="299"/>
      <c r="AD672" s="299"/>
      <c r="AE672" s="299"/>
      <c r="AF672" s="299"/>
      <c r="AG672" s="299"/>
    </row>
    <row r="673" spans="1:33" ht="25.2" customHeight="1">
      <c r="A673" s="305"/>
      <c r="B673" s="303"/>
      <c r="C673" s="303"/>
      <c r="D673" s="299"/>
      <c r="E673" s="299"/>
      <c r="F673" s="299"/>
      <c r="G673" s="299"/>
      <c r="H673" s="299"/>
      <c r="I673" s="299"/>
      <c r="J673" s="299"/>
      <c r="K673" s="299"/>
      <c r="L673" s="299"/>
      <c r="M673" s="299"/>
      <c r="N673" s="299"/>
      <c r="O673" s="299"/>
      <c r="P673" s="299"/>
      <c r="Q673" s="299"/>
      <c r="R673" s="299"/>
      <c r="S673" s="299"/>
      <c r="T673" s="299"/>
      <c r="U673" s="299"/>
      <c r="V673" s="299"/>
      <c r="W673" s="299"/>
      <c r="X673" s="299"/>
      <c r="Y673" s="299"/>
      <c r="Z673" s="299"/>
      <c r="AA673" s="299"/>
      <c r="AB673" s="299"/>
      <c r="AC673" s="299"/>
      <c r="AD673" s="299"/>
      <c r="AE673" s="299"/>
      <c r="AF673" s="299"/>
      <c r="AG673" s="299"/>
    </row>
    <row r="674" spans="1:33" ht="25.2" customHeight="1">
      <c r="A674" s="305"/>
      <c r="B674" s="303"/>
      <c r="C674" s="303"/>
      <c r="D674" s="299"/>
      <c r="E674" s="299"/>
      <c r="F674" s="299"/>
      <c r="G674" s="299"/>
      <c r="H674" s="299"/>
      <c r="I674" s="299"/>
      <c r="J674" s="299"/>
      <c r="K674" s="299"/>
      <c r="L674" s="299"/>
      <c r="M674" s="299"/>
      <c r="N674" s="299"/>
      <c r="O674" s="299"/>
      <c r="P674" s="299"/>
      <c r="Q674" s="299"/>
      <c r="R674" s="299"/>
      <c r="S674" s="299"/>
      <c r="T674" s="299"/>
      <c r="U674" s="299"/>
      <c r="V674" s="299"/>
      <c r="W674" s="299"/>
      <c r="X674" s="299"/>
      <c r="Y674" s="299"/>
      <c r="Z674" s="299"/>
      <c r="AA674" s="299"/>
      <c r="AB674" s="299"/>
      <c r="AC674" s="299"/>
      <c r="AD674" s="299"/>
      <c r="AE674" s="299"/>
      <c r="AF674" s="299"/>
      <c r="AG674" s="299"/>
    </row>
    <row r="675" spans="1:33" ht="25.2" customHeight="1">
      <c r="A675" s="305"/>
      <c r="B675" s="303"/>
      <c r="C675" s="303"/>
      <c r="D675" s="299"/>
      <c r="E675" s="299"/>
      <c r="F675" s="299"/>
      <c r="G675" s="299"/>
      <c r="H675" s="299"/>
      <c r="I675" s="299"/>
      <c r="J675" s="299"/>
      <c r="K675" s="299"/>
      <c r="L675" s="299"/>
      <c r="M675" s="299"/>
      <c r="N675" s="299"/>
      <c r="O675" s="299"/>
      <c r="P675" s="299"/>
      <c r="Q675" s="299"/>
      <c r="R675" s="299"/>
      <c r="S675" s="299"/>
      <c r="T675" s="299"/>
      <c r="U675" s="299"/>
      <c r="V675" s="299"/>
      <c r="W675" s="299"/>
      <c r="X675" s="299"/>
      <c r="Y675" s="299"/>
      <c r="Z675" s="299"/>
      <c r="AA675" s="299"/>
      <c r="AB675" s="299"/>
      <c r="AC675" s="299"/>
      <c r="AD675" s="299"/>
      <c r="AE675" s="299"/>
      <c r="AF675" s="299"/>
      <c r="AG675" s="299"/>
    </row>
    <row r="676" spans="1:33" ht="25.2" customHeight="1">
      <c r="A676" s="305"/>
      <c r="B676" s="303"/>
      <c r="C676" s="303"/>
      <c r="D676" s="299"/>
      <c r="E676" s="299"/>
      <c r="F676" s="299"/>
      <c r="G676" s="299"/>
      <c r="H676" s="299"/>
      <c r="I676" s="299"/>
      <c r="J676" s="299"/>
      <c r="K676" s="299"/>
      <c r="L676" s="299"/>
      <c r="M676" s="299"/>
      <c r="N676" s="299"/>
      <c r="O676" s="299"/>
      <c r="P676" s="299"/>
      <c r="Q676" s="299"/>
      <c r="R676" s="299"/>
      <c r="S676" s="299"/>
      <c r="T676" s="299"/>
      <c r="U676" s="299"/>
      <c r="V676" s="299"/>
      <c r="W676" s="299"/>
      <c r="X676" s="299"/>
      <c r="Y676" s="299"/>
      <c r="Z676" s="299"/>
      <c r="AA676" s="299"/>
      <c r="AB676" s="299"/>
      <c r="AC676" s="299"/>
      <c r="AD676" s="299"/>
      <c r="AE676" s="299"/>
      <c r="AF676" s="299"/>
      <c r="AG676" s="299"/>
    </row>
    <row r="677" spans="1:33" ht="25.2" customHeight="1">
      <c r="A677" s="305"/>
      <c r="B677" s="303"/>
      <c r="C677" s="303"/>
      <c r="D677" s="299"/>
      <c r="E677" s="299"/>
      <c r="F677" s="299"/>
      <c r="G677" s="299"/>
      <c r="H677" s="299"/>
      <c r="I677" s="299"/>
      <c r="J677" s="299"/>
      <c r="K677" s="299"/>
      <c r="L677" s="299"/>
      <c r="M677" s="299"/>
      <c r="N677" s="299"/>
      <c r="O677" s="299"/>
      <c r="P677" s="299"/>
      <c r="Q677" s="299"/>
      <c r="R677" s="299"/>
      <c r="S677" s="299"/>
      <c r="T677" s="299"/>
      <c r="U677" s="299"/>
      <c r="V677" s="299"/>
      <c r="W677" s="299"/>
      <c r="X677" s="299"/>
      <c r="Y677" s="299"/>
      <c r="Z677" s="299"/>
      <c r="AA677" s="299"/>
      <c r="AB677" s="299"/>
      <c r="AC677" s="299"/>
      <c r="AD677" s="299"/>
      <c r="AE677" s="299"/>
      <c r="AF677" s="299"/>
      <c r="AG677" s="299"/>
    </row>
    <row r="678" spans="1:33" ht="25.2" customHeight="1">
      <c r="A678" s="305"/>
      <c r="B678" s="303"/>
      <c r="C678" s="303"/>
      <c r="D678" s="299"/>
      <c r="E678" s="299"/>
      <c r="F678" s="299"/>
      <c r="G678" s="299"/>
      <c r="H678" s="299"/>
      <c r="I678" s="299"/>
      <c r="J678" s="299"/>
      <c r="K678" s="299"/>
      <c r="L678" s="299"/>
      <c r="M678" s="299"/>
      <c r="N678" s="299"/>
      <c r="O678" s="299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299"/>
      <c r="AA678" s="299"/>
      <c r="AB678" s="299"/>
      <c r="AC678" s="299"/>
      <c r="AD678" s="299"/>
      <c r="AE678" s="299"/>
      <c r="AF678" s="299"/>
      <c r="AG678" s="299"/>
    </row>
    <row r="679" spans="1:33" ht="25.2" customHeight="1">
      <c r="A679" s="305"/>
      <c r="B679" s="303"/>
      <c r="C679" s="303"/>
      <c r="D679" s="299"/>
      <c r="E679" s="299"/>
      <c r="F679" s="299"/>
      <c r="G679" s="299"/>
      <c r="H679" s="299"/>
      <c r="I679" s="299"/>
      <c r="J679" s="299"/>
      <c r="K679" s="299"/>
      <c r="L679" s="299"/>
      <c r="M679" s="299"/>
      <c r="N679" s="299"/>
      <c r="O679" s="299"/>
      <c r="P679" s="299"/>
      <c r="Q679" s="299"/>
      <c r="R679" s="299"/>
      <c r="S679" s="299"/>
      <c r="T679" s="299"/>
      <c r="U679" s="299"/>
      <c r="V679" s="299"/>
      <c r="W679" s="299"/>
      <c r="X679" s="299"/>
      <c r="Y679" s="299"/>
      <c r="Z679" s="299"/>
      <c r="AA679" s="299"/>
      <c r="AB679" s="299"/>
      <c r="AC679" s="299"/>
      <c r="AD679" s="299"/>
      <c r="AE679" s="299"/>
      <c r="AF679" s="299"/>
      <c r="AG679" s="299"/>
    </row>
    <row r="680" spans="1:33" ht="25.2" customHeight="1">
      <c r="A680" s="305"/>
      <c r="B680" s="303"/>
      <c r="C680" s="303"/>
      <c r="D680" s="299"/>
      <c r="E680" s="299"/>
      <c r="F680" s="299"/>
      <c r="G680" s="299"/>
      <c r="H680" s="299"/>
      <c r="I680" s="299"/>
      <c r="J680" s="299"/>
      <c r="K680" s="299"/>
      <c r="L680" s="299"/>
      <c r="M680" s="299"/>
      <c r="N680" s="299"/>
      <c r="O680" s="299"/>
      <c r="P680" s="299"/>
      <c r="Q680" s="299"/>
      <c r="R680" s="299"/>
      <c r="S680" s="299"/>
      <c r="T680" s="299"/>
      <c r="U680" s="299"/>
      <c r="V680" s="299"/>
      <c r="W680" s="299"/>
      <c r="X680" s="299"/>
      <c r="Y680" s="299"/>
      <c r="Z680" s="299"/>
      <c r="AA680" s="299"/>
      <c r="AB680" s="299"/>
      <c r="AC680" s="299"/>
      <c r="AD680" s="299"/>
      <c r="AE680" s="299"/>
      <c r="AF680" s="299"/>
      <c r="AG680" s="299"/>
    </row>
    <row r="681" spans="1:33" ht="25.2" customHeight="1">
      <c r="A681" s="305"/>
      <c r="B681" s="303"/>
      <c r="C681" s="303"/>
      <c r="D681" s="299"/>
      <c r="E681" s="299"/>
      <c r="F681" s="299"/>
      <c r="G681" s="299"/>
      <c r="H681" s="299"/>
      <c r="I681" s="299"/>
      <c r="J681" s="299"/>
      <c r="K681" s="299"/>
      <c r="L681" s="299"/>
      <c r="M681" s="299"/>
      <c r="N681" s="299"/>
      <c r="O681" s="299"/>
      <c r="P681" s="299"/>
      <c r="Q681" s="299"/>
      <c r="R681" s="299"/>
      <c r="S681" s="299"/>
      <c r="T681" s="299"/>
      <c r="U681" s="299"/>
      <c r="V681" s="299"/>
      <c r="W681" s="299"/>
      <c r="X681" s="299"/>
      <c r="Y681" s="299"/>
      <c r="Z681" s="299"/>
      <c r="AA681" s="299"/>
      <c r="AB681" s="299"/>
      <c r="AC681" s="299"/>
      <c r="AD681" s="299"/>
      <c r="AE681" s="299"/>
      <c r="AF681" s="299"/>
      <c r="AG681" s="299"/>
    </row>
    <row r="682" spans="1:33" ht="25.2" customHeight="1">
      <c r="A682" s="305"/>
      <c r="B682" s="303"/>
      <c r="C682" s="303"/>
      <c r="D682" s="299"/>
      <c r="E682" s="299"/>
      <c r="F682" s="299"/>
      <c r="G682" s="299"/>
      <c r="H682" s="299"/>
      <c r="I682" s="299"/>
      <c r="J682" s="299"/>
      <c r="K682" s="299"/>
      <c r="L682" s="299"/>
      <c r="M682" s="299"/>
      <c r="N682" s="299"/>
      <c r="O682" s="299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299"/>
      <c r="AA682" s="299"/>
      <c r="AB682" s="299"/>
      <c r="AC682" s="299"/>
      <c r="AD682" s="299"/>
      <c r="AE682" s="299"/>
      <c r="AF682" s="299"/>
      <c r="AG682" s="299"/>
    </row>
    <row r="683" spans="1:33" ht="25.2" customHeight="1">
      <c r="A683" s="305"/>
      <c r="B683" s="303"/>
      <c r="C683" s="303"/>
      <c r="D683" s="299"/>
      <c r="E683" s="299"/>
      <c r="F683" s="299"/>
      <c r="G683" s="299"/>
      <c r="H683" s="299"/>
      <c r="I683" s="299"/>
      <c r="J683" s="299"/>
      <c r="K683" s="299"/>
      <c r="L683" s="299"/>
      <c r="M683" s="29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299"/>
      <c r="AA683" s="299"/>
      <c r="AB683" s="299"/>
      <c r="AC683" s="299"/>
      <c r="AD683" s="299"/>
      <c r="AE683" s="299"/>
      <c r="AF683" s="299"/>
      <c r="AG683" s="299"/>
    </row>
    <row r="684" spans="1:33" ht="25.2" customHeight="1">
      <c r="A684" s="305"/>
      <c r="B684" s="303"/>
      <c r="C684" s="303"/>
      <c r="D684" s="299"/>
      <c r="E684" s="299"/>
      <c r="F684" s="299"/>
      <c r="G684" s="299"/>
      <c r="H684" s="299"/>
      <c r="I684" s="299"/>
      <c r="J684" s="299"/>
      <c r="K684" s="299"/>
      <c r="L684" s="299"/>
      <c r="M684" s="299"/>
      <c r="N684" s="299"/>
      <c r="O684" s="299"/>
      <c r="P684" s="299"/>
      <c r="Q684" s="299"/>
      <c r="R684" s="299"/>
      <c r="S684" s="299"/>
      <c r="T684" s="299"/>
      <c r="U684" s="299"/>
      <c r="V684" s="299"/>
      <c r="W684" s="299"/>
      <c r="X684" s="299"/>
      <c r="Y684" s="299"/>
      <c r="Z684" s="299"/>
      <c r="AA684" s="299"/>
      <c r="AB684" s="299"/>
      <c r="AC684" s="299"/>
      <c r="AD684" s="299"/>
      <c r="AE684" s="299"/>
      <c r="AF684" s="299"/>
      <c r="AG684" s="299"/>
    </row>
    <row r="685" spans="1:33" ht="25.2" customHeight="1">
      <c r="A685" s="305"/>
      <c r="B685" s="303"/>
      <c r="C685" s="303"/>
      <c r="D685" s="299"/>
      <c r="E685" s="299"/>
      <c r="F685" s="299"/>
      <c r="G685" s="299"/>
      <c r="H685" s="299"/>
      <c r="I685" s="299"/>
      <c r="J685" s="299"/>
      <c r="K685" s="299"/>
      <c r="L685" s="299"/>
      <c r="M685" s="299"/>
      <c r="N685" s="299"/>
      <c r="O685" s="299"/>
      <c r="P685" s="299"/>
      <c r="Q685" s="299"/>
      <c r="R685" s="299"/>
      <c r="S685" s="299"/>
      <c r="T685" s="299"/>
      <c r="U685" s="299"/>
      <c r="V685" s="299"/>
      <c r="W685" s="299"/>
      <c r="X685" s="299"/>
      <c r="Y685" s="299"/>
      <c r="Z685" s="299"/>
      <c r="AA685" s="299"/>
      <c r="AB685" s="299"/>
      <c r="AC685" s="299"/>
      <c r="AD685" s="299"/>
      <c r="AE685" s="299"/>
      <c r="AF685" s="299"/>
      <c r="AG685" s="299"/>
    </row>
    <row r="686" spans="1:33" ht="25.2" customHeight="1">
      <c r="A686" s="305"/>
      <c r="B686" s="303"/>
      <c r="C686" s="303"/>
      <c r="D686" s="299"/>
      <c r="E686" s="299"/>
      <c r="F686" s="299"/>
      <c r="G686" s="299"/>
      <c r="H686" s="299"/>
      <c r="I686" s="299"/>
      <c r="J686" s="299"/>
      <c r="K686" s="299"/>
      <c r="L686" s="299"/>
      <c r="M686" s="299"/>
      <c r="N686" s="299"/>
      <c r="O686" s="299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299"/>
      <c r="AA686" s="299"/>
      <c r="AB686" s="299"/>
      <c r="AC686" s="299"/>
      <c r="AD686" s="299"/>
      <c r="AE686" s="299"/>
      <c r="AF686" s="299"/>
      <c r="AG686" s="299"/>
    </row>
    <row r="687" spans="1:33" ht="25.2" customHeight="1">
      <c r="A687" s="305"/>
      <c r="B687" s="303"/>
      <c r="C687" s="303"/>
      <c r="D687" s="299"/>
      <c r="E687" s="299"/>
      <c r="F687" s="299"/>
      <c r="G687" s="299"/>
      <c r="H687" s="299"/>
      <c r="I687" s="299"/>
      <c r="J687" s="299"/>
      <c r="K687" s="299"/>
      <c r="L687" s="299"/>
      <c r="M687" s="299"/>
      <c r="N687" s="299"/>
      <c r="O687" s="299"/>
      <c r="P687" s="299"/>
      <c r="Q687" s="299"/>
      <c r="R687" s="299"/>
      <c r="S687" s="299"/>
      <c r="T687" s="299"/>
      <c r="U687" s="299"/>
      <c r="V687" s="299"/>
      <c r="W687" s="299"/>
      <c r="X687" s="299"/>
      <c r="Y687" s="299"/>
      <c r="Z687" s="299"/>
      <c r="AA687" s="299"/>
      <c r="AB687" s="299"/>
      <c r="AC687" s="299"/>
      <c r="AD687" s="299"/>
      <c r="AE687" s="299"/>
      <c r="AF687" s="299"/>
      <c r="AG687" s="299"/>
    </row>
    <row r="688" spans="1:33" ht="25.2" customHeight="1">
      <c r="A688" s="305"/>
      <c r="B688" s="303"/>
      <c r="C688" s="303"/>
      <c r="D688" s="299"/>
      <c r="E688" s="299"/>
      <c r="F688" s="299"/>
      <c r="G688" s="299"/>
      <c r="H688" s="299"/>
      <c r="I688" s="299"/>
      <c r="J688" s="299"/>
      <c r="K688" s="299"/>
      <c r="L688" s="299"/>
      <c r="M688" s="299"/>
      <c r="N688" s="299"/>
      <c r="O688" s="299"/>
      <c r="P688" s="299"/>
      <c r="Q688" s="299"/>
      <c r="R688" s="299"/>
      <c r="S688" s="299"/>
      <c r="T688" s="299"/>
      <c r="U688" s="299"/>
      <c r="V688" s="299"/>
      <c r="W688" s="299"/>
      <c r="X688" s="299"/>
      <c r="Y688" s="299"/>
      <c r="Z688" s="299"/>
      <c r="AA688" s="299"/>
      <c r="AB688" s="299"/>
      <c r="AC688" s="299"/>
      <c r="AD688" s="299"/>
      <c r="AE688" s="299"/>
      <c r="AF688" s="299"/>
      <c r="AG688" s="299"/>
    </row>
    <row r="689" spans="1:33" ht="25.2" customHeight="1">
      <c r="A689" s="305"/>
      <c r="B689" s="303"/>
      <c r="C689" s="303"/>
      <c r="D689" s="299"/>
      <c r="E689" s="299"/>
      <c r="F689" s="299"/>
      <c r="G689" s="299"/>
      <c r="H689" s="299"/>
      <c r="I689" s="299"/>
      <c r="J689" s="299"/>
      <c r="K689" s="299"/>
      <c r="L689" s="299"/>
      <c r="M689" s="299"/>
      <c r="N689" s="299"/>
      <c r="O689" s="299"/>
      <c r="P689" s="299"/>
      <c r="Q689" s="299"/>
      <c r="R689" s="299"/>
      <c r="S689" s="299"/>
      <c r="T689" s="299"/>
      <c r="U689" s="299"/>
      <c r="V689" s="299"/>
      <c r="W689" s="299"/>
      <c r="X689" s="299"/>
      <c r="Y689" s="299"/>
      <c r="Z689" s="299"/>
      <c r="AA689" s="299"/>
      <c r="AB689" s="299"/>
      <c r="AC689" s="299"/>
      <c r="AD689" s="299"/>
      <c r="AE689" s="299"/>
      <c r="AF689" s="299"/>
      <c r="AG689" s="299"/>
    </row>
    <row r="690" spans="1:33" ht="25.2" customHeight="1">
      <c r="A690" s="305"/>
      <c r="B690" s="303"/>
      <c r="C690" s="303"/>
      <c r="D690" s="299"/>
      <c r="E690" s="299"/>
      <c r="F690" s="299"/>
      <c r="G690" s="299"/>
      <c r="H690" s="299"/>
      <c r="I690" s="299"/>
      <c r="J690" s="299"/>
      <c r="K690" s="299"/>
      <c r="L690" s="299"/>
      <c r="M690" s="299"/>
      <c r="N690" s="299"/>
      <c r="O690" s="299"/>
      <c r="P690" s="299"/>
      <c r="Q690" s="299"/>
      <c r="R690" s="299"/>
      <c r="S690" s="299"/>
      <c r="T690" s="299"/>
      <c r="U690" s="299"/>
      <c r="V690" s="299"/>
      <c r="W690" s="299"/>
      <c r="X690" s="299"/>
      <c r="Y690" s="299"/>
      <c r="Z690" s="299"/>
      <c r="AA690" s="299"/>
      <c r="AB690" s="299"/>
      <c r="AC690" s="299"/>
      <c r="AD690" s="299"/>
      <c r="AE690" s="299"/>
      <c r="AF690" s="299"/>
      <c r="AG690" s="299"/>
    </row>
    <row r="691" spans="1:33" ht="25.2" customHeight="1">
      <c r="A691" s="305"/>
      <c r="B691" s="303"/>
      <c r="C691" s="303"/>
      <c r="D691" s="299"/>
      <c r="E691" s="299"/>
      <c r="F691" s="299"/>
      <c r="G691" s="299"/>
      <c r="H691" s="299"/>
      <c r="I691" s="299"/>
      <c r="J691" s="299"/>
      <c r="K691" s="299"/>
      <c r="L691" s="299"/>
      <c r="M691" s="299"/>
      <c r="N691" s="299"/>
      <c r="O691" s="299"/>
      <c r="P691" s="299"/>
      <c r="Q691" s="299"/>
      <c r="R691" s="299"/>
      <c r="S691" s="299"/>
      <c r="T691" s="299"/>
      <c r="U691" s="299"/>
      <c r="V691" s="299"/>
      <c r="W691" s="299"/>
      <c r="X691" s="299"/>
      <c r="Y691" s="299"/>
      <c r="Z691" s="299"/>
      <c r="AA691" s="299"/>
      <c r="AB691" s="299"/>
      <c r="AC691" s="299"/>
      <c r="AD691" s="299"/>
      <c r="AE691" s="299"/>
      <c r="AF691" s="299"/>
      <c r="AG691" s="299"/>
    </row>
    <row r="692" spans="1:33" ht="25.2" customHeight="1">
      <c r="A692" s="305"/>
      <c r="B692" s="303"/>
      <c r="C692" s="303"/>
      <c r="D692" s="299"/>
      <c r="E692" s="299"/>
      <c r="F692" s="299"/>
      <c r="G692" s="299"/>
      <c r="H692" s="299"/>
      <c r="I692" s="299"/>
      <c r="J692" s="299"/>
      <c r="K692" s="299"/>
      <c r="L692" s="299"/>
      <c r="M692" s="299"/>
      <c r="N692" s="299"/>
      <c r="O692" s="299"/>
      <c r="P692" s="299"/>
      <c r="Q692" s="299"/>
      <c r="R692" s="299"/>
      <c r="S692" s="299"/>
      <c r="T692" s="299"/>
      <c r="U692" s="299"/>
      <c r="V692" s="299"/>
      <c r="W692" s="299"/>
      <c r="X692" s="299"/>
      <c r="Y692" s="299"/>
      <c r="Z692" s="299"/>
      <c r="AA692" s="299"/>
      <c r="AB692" s="299"/>
      <c r="AC692" s="299"/>
      <c r="AD692" s="299"/>
      <c r="AE692" s="299"/>
      <c r="AF692" s="299"/>
      <c r="AG692" s="299"/>
    </row>
    <row r="693" spans="1:33" ht="25.2" customHeight="1">
      <c r="A693" s="305"/>
      <c r="B693" s="303"/>
      <c r="C693" s="303"/>
      <c r="D693" s="299"/>
      <c r="E693" s="299"/>
      <c r="F693" s="299"/>
      <c r="G693" s="299"/>
      <c r="H693" s="299"/>
      <c r="I693" s="299"/>
      <c r="J693" s="299"/>
      <c r="K693" s="299"/>
      <c r="L693" s="299"/>
      <c r="M693" s="299"/>
      <c r="N693" s="299"/>
      <c r="O693" s="299"/>
      <c r="P693" s="299"/>
      <c r="Q693" s="299"/>
      <c r="R693" s="299"/>
      <c r="S693" s="299"/>
      <c r="T693" s="299"/>
      <c r="U693" s="299"/>
      <c r="V693" s="299"/>
      <c r="W693" s="299"/>
      <c r="X693" s="299"/>
      <c r="Y693" s="299"/>
      <c r="Z693" s="299"/>
      <c r="AA693" s="299"/>
      <c r="AB693" s="299"/>
      <c r="AC693" s="299"/>
      <c r="AD693" s="299"/>
      <c r="AE693" s="299"/>
      <c r="AF693" s="299"/>
      <c r="AG693" s="299"/>
    </row>
    <row r="694" spans="1:33" ht="25.2" customHeight="1">
      <c r="A694" s="305"/>
      <c r="B694" s="303"/>
      <c r="C694" s="303"/>
      <c r="D694" s="299"/>
      <c r="E694" s="299"/>
      <c r="F694" s="299"/>
      <c r="G694" s="299"/>
      <c r="H694" s="299"/>
      <c r="I694" s="299"/>
      <c r="J694" s="299"/>
      <c r="K694" s="299"/>
      <c r="L694" s="299"/>
      <c r="M694" s="299"/>
      <c r="N694" s="299"/>
      <c r="O694" s="299"/>
      <c r="P694" s="299"/>
      <c r="Q694" s="299"/>
      <c r="R694" s="299"/>
      <c r="S694" s="299"/>
      <c r="T694" s="299"/>
      <c r="U694" s="299"/>
      <c r="V694" s="299"/>
      <c r="W694" s="299"/>
      <c r="X694" s="299"/>
      <c r="Y694" s="299"/>
      <c r="Z694" s="299"/>
      <c r="AA694" s="299"/>
      <c r="AB694" s="299"/>
      <c r="AC694" s="299"/>
      <c r="AD694" s="299"/>
      <c r="AE694" s="299"/>
      <c r="AF694" s="299"/>
      <c r="AG694" s="299"/>
    </row>
    <row r="695" spans="1:33" ht="25.2" customHeight="1">
      <c r="A695" s="305"/>
      <c r="B695" s="303"/>
      <c r="C695" s="303"/>
      <c r="D695" s="299"/>
      <c r="E695" s="299"/>
      <c r="F695" s="299"/>
      <c r="G695" s="299"/>
      <c r="H695" s="299"/>
      <c r="I695" s="299"/>
      <c r="J695" s="299"/>
      <c r="K695" s="299"/>
      <c r="L695" s="299"/>
      <c r="M695" s="299"/>
      <c r="N695" s="299"/>
      <c r="O695" s="299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299"/>
      <c r="AA695" s="299"/>
      <c r="AB695" s="299"/>
      <c r="AC695" s="299"/>
      <c r="AD695" s="299"/>
      <c r="AE695" s="299"/>
      <c r="AF695" s="299"/>
      <c r="AG695" s="299"/>
    </row>
    <row r="696" spans="1:33" ht="25.2" customHeight="1">
      <c r="A696" s="305"/>
      <c r="B696" s="303"/>
      <c r="C696" s="303"/>
      <c r="D696" s="299"/>
      <c r="E696" s="299"/>
      <c r="F696" s="299"/>
      <c r="G696" s="299"/>
      <c r="H696" s="299"/>
      <c r="I696" s="299"/>
      <c r="J696" s="299"/>
      <c r="K696" s="299"/>
      <c r="L696" s="299"/>
      <c r="M696" s="29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299"/>
      <c r="AA696" s="299"/>
      <c r="AB696" s="299"/>
      <c r="AC696" s="299"/>
      <c r="AD696" s="299"/>
      <c r="AE696" s="299"/>
      <c r="AF696" s="299"/>
      <c r="AG696" s="299"/>
    </row>
    <row r="697" spans="1:33" ht="25.2" customHeight="1">
      <c r="A697" s="305"/>
      <c r="B697" s="303"/>
      <c r="C697" s="303"/>
      <c r="D697" s="299"/>
      <c r="E697" s="299"/>
      <c r="F697" s="299"/>
      <c r="G697" s="299"/>
      <c r="H697" s="299"/>
      <c r="I697" s="299"/>
      <c r="J697" s="299"/>
      <c r="K697" s="299"/>
      <c r="L697" s="299"/>
      <c r="M697" s="299"/>
      <c r="N697" s="299"/>
      <c r="O697" s="299"/>
      <c r="P697" s="299"/>
      <c r="Q697" s="299"/>
      <c r="R697" s="299"/>
      <c r="S697" s="299"/>
      <c r="T697" s="299"/>
      <c r="U697" s="299"/>
      <c r="V697" s="299"/>
      <c r="W697" s="299"/>
      <c r="X697" s="299"/>
      <c r="Y697" s="299"/>
      <c r="Z697" s="299"/>
      <c r="AA697" s="299"/>
      <c r="AB697" s="299"/>
      <c r="AC697" s="299"/>
      <c r="AD697" s="299"/>
      <c r="AE697" s="299"/>
      <c r="AF697" s="299"/>
      <c r="AG697" s="299"/>
    </row>
    <row r="698" spans="1:33" ht="25.2" customHeight="1">
      <c r="A698" s="305"/>
      <c r="B698" s="303"/>
      <c r="C698" s="303"/>
      <c r="D698" s="299"/>
      <c r="E698" s="299"/>
      <c r="F698" s="299"/>
      <c r="G698" s="299"/>
      <c r="H698" s="299"/>
      <c r="I698" s="299"/>
      <c r="J698" s="299"/>
      <c r="K698" s="299"/>
      <c r="L698" s="299"/>
      <c r="M698" s="299"/>
      <c r="N698" s="299"/>
      <c r="O698" s="299"/>
      <c r="P698" s="299"/>
      <c r="Q698" s="299"/>
      <c r="R698" s="299"/>
      <c r="S698" s="299"/>
      <c r="T698" s="299"/>
      <c r="U698" s="299"/>
      <c r="V698" s="299"/>
      <c r="W698" s="299"/>
      <c r="X698" s="299"/>
      <c r="Y698" s="299"/>
      <c r="Z698" s="299"/>
      <c r="AA698" s="299"/>
      <c r="AB698" s="299"/>
      <c r="AC698" s="299"/>
      <c r="AD698" s="299"/>
      <c r="AE698" s="299"/>
      <c r="AF698" s="299"/>
      <c r="AG698" s="299"/>
    </row>
    <row r="699" spans="1:33" ht="25.2" customHeight="1">
      <c r="A699" s="305"/>
      <c r="B699" s="303"/>
      <c r="C699" s="303"/>
      <c r="D699" s="299"/>
      <c r="E699" s="299"/>
      <c r="F699" s="299"/>
      <c r="G699" s="299"/>
      <c r="H699" s="299"/>
      <c r="I699" s="299"/>
      <c r="J699" s="299"/>
      <c r="K699" s="299"/>
      <c r="L699" s="299"/>
      <c r="M699" s="299"/>
      <c r="N699" s="299"/>
      <c r="O699" s="299"/>
      <c r="P699" s="299"/>
      <c r="Q699" s="299"/>
      <c r="R699" s="299"/>
      <c r="S699" s="299"/>
      <c r="T699" s="299"/>
      <c r="U699" s="299"/>
      <c r="V699" s="299"/>
      <c r="W699" s="299"/>
      <c r="X699" s="299"/>
      <c r="Y699" s="299"/>
      <c r="Z699" s="299"/>
      <c r="AA699" s="299"/>
      <c r="AB699" s="299"/>
      <c r="AC699" s="299"/>
      <c r="AD699" s="299"/>
      <c r="AE699" s="299"/>
      <c r="AF699" s="299"/>
      <c r="AG699" s="299"/>
    </row>
    <row r="700" spans="1:33" ht="25.2" customHeight="1">
      <c r="A700" s="305"/>
      <c r="B700" s="303"/>
      <c r="C700" s="303"/>
      <c r="D700" s="299"/>
      <c r="E700" s="299"/>
      <c r="F700" s="299"/>
      <c r="G700" s="299"/>
      <c r="H700" s="299"/>
      <c r="I700" s="299"/>
      <c r="J700" s="299"/>
      <c r="K700" s="299"/>
      <c r="L700" s="299"/>
      <c r="M700" s="299"/>
      <c r="N700" s="299"/>
      <c r="O700" s="299"/>
      <c r="P700" s="299"/>
      <c r="Q700" s="299"/>
      <c r="R700" s="299"/>
      <c r="S700" s="299"/>
      <c r="T700" s="299"/>
      <c r="U700" s="299"/>
      <c r="V700" s="299"/>
      <c r="W700" s="299"/>
      <c r="X700" s="299"/>
      <c r="Y700" s="299"/>
      <c r="Z700" s="299"/>
      <c r="AA700" s="299"/>
      <c r="AB700" s="299"/>
      <c r="AC700" s="299"/>
      <c r="AD700" s="299"/>
      <c r="AE700" s="299"/>
      <c r="AF700" s="299"/>
      <c r="AG700" s="299"/>
    </row>
    <row r="701" spans="1:33" ht="25.2" customHeight="1">
      <c r="A701" s="305"/>
      <c r="B701" s="303"/>
      <c r="C701" s="303"/>
      <c r="D701" s="299"/>
      <c r="E701" s="299"/>
      <c r="F701" s="299"/>
      <c r="G701" s="299"/>
      <c r="H701" s="299"/>
      <c r="I701" s="299"/>
      <c r="J701" s="299"/>
      <c r="K701" s="299"/>
      <c r="L701" s="299"/>
      <c r="M701" s="299"/>
      <c r="N701" s="299"/>
      <c r="O701" s="299"/>
      <c r="P701" s="299"/>
      <c r="Q701" s="299"/>
      <c r="R701" s="299"/>
      <c r="S701" s="299"/>
      <c r="T701" s="299"/>
      <c r="U701" s="299"/>
      <c r="V701" s="299"/>
      <c r="W701" s="299"/>
      <c r="X701" s="299"/>
      <c r="Y701" s="299"/>
      <c r="Z701" s="299"/>
      <c r="AA701" s="299"/>
      <c r="AB701" s="299"/>
      <c r="AC701" s="299"/>
      <c r="AD701" s="299"/>
      <c r="AE701" s="299"/>
      <c r="AF701" s="299"/>
      <c r="AG701" s="299"/>
    </row>
    <row r="702" spans="1:33" ht="25.2" customHeight="1">
      <c r="A702" s="305"/>
      <c r="B702" s="303"/>
      <c r="C702" s="303"/>
      <c r="D702" s="299"/>
      <c r="E702" s="299"/>
      <c r="F702" s="299"/>
      <c r="G702" s="299"/>
      <c r="H702" s="299"/>
      <c r="I702" s="299"/>
      <c r="J702" s="299"/>
      <c r="K702" s="299"/>
      <c r="L702" s="299"/>
      <c r="M702" s="299"/>
      <c r="N702" s="299"/>
      <c r="O702" s="299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299"/>
      <c r="AA702" s="299"/>
      <c r="AB702" s="299"/>
      <c r="AC702" s="299"/>
      <c r="AD702" s="299"/>
      <c r="AE702" s="299"/>
      <c r="AF702" s="299"/>
      <c r="AG702" s="299"/>
    </row>
    <row r="703" spans="1:33" ht="25.2" customHeight="1">
      <c r="A703" s="305"/>
      <c r="B703" s="303"/>
      <c r="C703" s="303"/>
      <c r="D703" s="299"/>
      <c r="E703" s="299"/>
      <c r="F703" s="299"/>
      <c r="G703" s="299"/>
      <c r="H703" s="299"/>
      <c r="I703" s="299"/>
      <c r="J703" s="299"/>
      <c r="K703" s="299"/>
      <c r="L703" s="299"/>
      <c r="M703" s="299"/>
      <c r="N703" s="299"/>
      <c r="O703" s="299"/>
      <c r="P703" s="299"/>
      <c r="Q703" s="299"/>
      <c r="R703" s="299"/>
      <c r="S703" s="299"/>
      <c r="T703" s="299"/>
      <c r="U703" s="299"/>
      <c r="V703" s="299"/>
      <c r="W703" s="299"/>
      <c r="X703" s="299"/>
      <c r="Y703" s="299"/>
      <c r="Z703" s="299"/>
      <c r="AA703" s="299"/>
      <c r="AB703" s="299"/>
      <c r="AC703" s="299"/>
      <c r="AD703" s="299"/>
      <c r="AE703" s="299"/>
      <c r="AF703" s="299"/>
      <c r="AG703" s="299"/>
    </row>
    <row r="704" spans="1:33" ht="25.2" customHeight="1">
      <c r="A704" s="305"/>
      <c r="B704" s="303"/>
      <c r="C704" s="303"/>
      <c r="D704" s="299"/>
      <c r="E704" s="299"/>
      <c r="F704" s="299"/>
      <c r="G704" s="299"/>
      <c r="H704" s="299"/>
      <c r="I704" s="299"/>
      <c r="J704" s="299"/>
      <c r="K704" s="299"/>
      <c r="L704" s="299"/>
      <c r="M704" s="299"/>
      <c r="N704" s="299"/>
      <c r="O704" s="299"/>
      <c r="P704" s="299"/>
      <c r="Q704" s="299"/>
      <c r="R704" s="299"/>
      <c r="S704" s="299"/>
      <c r="T704" s="299"/>
      <c r="U704" s="299"/>
      <c r="V704" s="299"/>
      <c r="W704" s="299"/>
      <c r="X704" s="299"/>
      <c r="Y704" s="299"/>
      <c r="Z704" s="299"/>
      <c r="AA704" s="299"/>
      <c r="AB704" s="299"/>
      <c r="AC704" s="299"/>
      <c r="AD704" s="299"/>
      <c r="AE704" s="299"/>
      <c r="AF704" s="299"/>
      <c r="AG704" s="299"/>
    </row>
    <row r="705" spans="1:33" ht="25.2" customHeight="1">
      <c r="A705" s="305"/>
      <c r="B705" s="303"/>
      <c r="C705" s="303"/>
      <c r="D705" s="299"/>
      <c r="E705" s="299"/>
      <c r="F705" s="299"/>
      <c r="G705" s="299"/>
      <c r="H705" s="299"/>
      <c r="I705" s="299"/>
      <c r="J705" s="299"/>
      <c r="K705" s="299"/>
      <c r="L705" s="299"/>
      <c r="M705" s="299"/>
      <c r="N705" s="299"/>
      <c r="O705" s="299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299"/>
      <c r="AA705" s="299"/>
      <c r="AB705" s="299"/>
      <c r="AC705" s="299"/>
      <c r="AD705" s="299"/>
      <c r="AE705" s="299"/>
      <c r="AF705" s="299"/>
      <c r="AG705" s="299"/>
    </row>
    <row r="706" spans="1:33" ht="25.2" customHeight="1">
      <c r="A706" s="305"/>
      <c r="B706" s="303"/>
      <c r="C706" s="303"/>
      <c r="D706" s="299"/>
      <c r="E706" s="299"/>
      <c r="F706" s="299"/>
      <c r="G706" s="299"/>
      <c r="H706" s="299"/>
      <c r="I706" s="299"/>
      <c r="J706" s="299"/>
      <c r="K706" s="299"/>
      <c r="L706" s="299"/>
      <c r="M706" s="299"/>
      <c r="N706" s="299"/>
      <c r="O706" s="299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299"/>
      <c r="AA706" s="299"/>
      <c r="AB706" s="299"/>
      <c r="AC706" s="299"/>
      <c r="AD706" s="299"/>
      <c r="AE706" s="299"/>
      <c r="AF706" s="299"/>
      <c r="AG706" s="299"/>
    </row>
    <row r="707" spans="1:33" ht="25.2" customHeight="1">
      <c r="A707" s="305"/>
      <c r="B707" s="303"/>
      <c r="C707" s="303"/>
      <c r="D707" s="299"/>
      <c r="E707" s="299"/>
      <c r="F707" s="299"/>
      <c r="G707" s="299"/>
      <c r="H707" s="299"/>
      <c r="I707" s="299"/>
      <c r="J707" s="299"/>
      <c r="K707" s="299"/>
      <c r="L707" s="299"/>
      <c r="M707" s="299"/>
      <c r="N707" s="299"/>
      <c r="O707" s="299"/>
      <c r="P707" s="299"/>
      <c r="Q707" s="299"/>
      <c r="R707" s="299"/>
      <c r="S707" s="299"/>
      <c r="T707" s="299"/>
      <c r="U707" s="299"/>
      <c r="V707" s="299"/>
      <c r="W707" s="299"/>
      <c r="X707" s="299"/>
      <c r="Y707" s="299"/>
      <c r="Z707" s="299"/>
      <c r="AA707" s="299"/>
      <c r="AB707" s="299"/>
      <c r="AC707" s="299"/>
      <c r="AD707" s="299"/>
      <c r="AE707" s="299"/>
      <c r="AF707" s="299"/>
      <c r="AG707" s="299"/>
    </row>
    <row r="708" spans="1:33" ht="25.2" customHeight="1">
      <c r="A708" s="305"/>
      <c r="B708" s="303"/>
      <c r="C708" s="303"/>
      <c r="D708" s="299"/>
      <c r="E708" s="299"/>
      <c r="F708" s="299"/>
      <c r="G708" s="299"/>
      <c r="H708" s="299"/>
      <c r="I708" s="299"/>
      <c r="J708" s="299"/>
      <c r="K708" s="299"/>
      <c r="L708" s="299"/>
      <c r="M708" s="299"/>
      <c r="N708" s="299"/>
      <c r="O708" s="299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299"/>
      <c r="AA708" s="299"/>
      <c r="AB708" s="299"/>
      <c r="AC708" s="299"/>
      <c r="AD708" s="299"/>
      <c r="AE708" s="299"/>
      <c r="AF708" s="299"/>
      <c r="AG708" s="299"/>
    </row>
    <row r="709" spans="1:33" ht="25.2" customHeight="1">
      <c r="A709" s="305"/>
      <c r="B709" s="303"/>
      <c r="C709" s="303"/>
      <c r="D709" s="299"/>
      <c r="E709" s="299"/>
      <c r="F709" s="299"/>
      <c r="G709" s="299"/>
      <c r="H709" s="299"/>
      <c r="I709" s="299"/>
      <c r="J709" s="299"/>
      <c r="K709" s="299"/>
      <c r="L709" s="299"/>
      <c r="M709" s="29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299"/>
      <c r="AA709" s="299"/>
      <c r="AB709" s="299"/>
      <c r="AC709" s="299"/>
      <c r="AD709" s="299"/>
      <c r="AE709" s="299"/>
      <c r="AF709" s="299"/>
      <c r="AG709" s="299"/>
    </row>
    <row r="710" spans="1:33" ht="25.2" customHeight="1">
      <c r="A710" s="305"/>
      <c r="B710" s="303"/>
      <c r="C710" s="303"/>
      <c r="D710" s="299"/>
      <c r="E710" s="299"/>
      <c r="F710" s="299"/>
      <c r="G710" s="299"/>
      <c r="H710" s="299"/>
      <c r="I710" s="299"/>
      <c r="J710" s="299"/>
      <c r="K710" s="299"/>
      <c r="L710" s="299"/>
      <c r="M710" s="299"/>
      <c r="N710" s="299"/>
      <c r="O710" s="299"/>
      <c r="P710" s="299"/>
      <c r="Q710" s="299"/>
      <c r="R710" s="299"/>
      <c r="S710" s="299"/>
      <c r="T710" s="299"/>
      <c r="U710" s="299"/>
      <c r="V710" s="299"/>
      <c r="W710" s="299"/>
      <c r="X710" s="299"/>
      <c r="Y710" s="299"/>
      <c r="Z710" s="299"/>
      <c r="AA710" s="299"/>
      <c r="AB710" s="299"/>
      <c r="AC710" s="299"/>
      <c r="AD710" s="299"/>
      <c r="AE710" s="299"/>
      <c r="AF710" s="299"/>
      <c r="AG710" s="299"/>
    </row>
    <row r="711" spans="1:33" ht="25.2" customHeight="1">
      <c r="A711" s="305"/>
      <c r="B711" s="303"/>
      <c r="C711" s="303"/>
      <c r="D711" s="299"/>
      <c r="E711" s="299"/>
      <c r="F711" s="299"/>
      <c r="G711" s="299"/>
      <c r="H711" s="299"/>
      <c r="I711" s="299"/>
      <c r="J711" s="299"/>
      <c r="K711" s="299"/>
      <c r="L711" s="299"/>
      <c r="M711" s="299"/>
      <c r="N711" s="299"/>
      <c r="O711" s="299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299"/>
      <c r="AA711" s="299"/>
      <c r="AB711" s="299"/>
      <c r="AC711" s="299"/>
      <c r="AD711" s="299"/>
      <c r="AE711" s="299"/>
      <c r="AF711" s="299"/>
      <c r="AG711" s="299"/>
    </row>
    <row r="712" spans="1:33" ht="25.2" customHeight="1">
      <c r="A712" s="305"/>
      <c r="B712" s="303"/>
      <c r="C712" s="303"/>
      <c r="D712" s="299"/>
      <c r="E712" s="299"/>
      <c r="F712" s="299"/>
      <c r="G712" s="299"/>
      <c r="H712" s="299"/>
      <c r="I712" s="299"/>
      <c r="J712" s="299"/>
      <c r="K712" s="299"/>
      <c r="L712" s="299"/>
      <c r="M712" s="299"/>
      <c r="N712" s="299"/>
      <c r="O712" s="299"/>
      <c r="P712" s="299"/>
      <c r="Q712" s="299"/>
      <c r="R712" s="299"/>
      <c r="S712" s="299"/>
      <c r="T712" s="299"/>
      <c r="U712" s="299"/>
      <c r="V712" s="299"/>
      <c r="W712" s="299"/>
      <c r="X712" s="299"/>
      <c r="Y712" s="299"/>
      <c r="Z712" s="299"/>
      <c r="AA712" s="299"/>
      <c r="AB712" s="299"/>
      <c r="AC712" s="299"/>
      <c r="AD712" s="299"/>
      <c r="AE712" s="299"/>
      <c r="AF712" s="299"/>
      <c r="AG712" s="299"/>
    </row>
    <row r="713" spans="1:33" ht="25.2" customHeight="1">
      <c r="A713" s="305"/>
      <c r="B713" s="303"/>
      <c r="C713" s="303"/>
      <c r="D713" s="299"/>
      <c r="E713" s="299"/>
      <c r="F713" s="299"/>
      <c r="G713" s="299"/>
      <c r="H713" s="299"/>
      <c r="I713" s="299"/>
      <c r="J713" s="299"/>
      <c r="K713" s="299"/>
      <c r="L713" s="299"/>
      <c r="M713" s="299"/>
      <c r="N713" s="299"/>
      <c r="O713" s="299"/>
      <c r="P713" s="299"/>
      <c r="Q713" s="299"/>
      <c r="R713" s="299"/>
      <c r="S713" s="299"/>
      <c r="T713" s="299"/>
      <c r="U713" s="299"/>
      <c r="V713" s="299"/>
      <c r="W713" s="299"/>
      <c r="X713" s="299"/>
      <c r="Y713" s="299"/>
      <c r="Z713" s="299"/>
      <c r="AA713" s="299"/>
      <c r="AB713" s="299"/>
      <c r="AC713" s="299"/>
      <c r="AD713" s="299"/>
      <c r="AE713" s="299"/>
      <c r="AF713" s="299"/>
      <c r="AG713" s="299"/>
    </row>
    <row r="714" spans="1:33" ht="25.2" customHeight="1">
      <c r="A714" s="305"/>
      <c r="B714" s="303"/>
      <c r="C714" s="303"/>
      <c r="D714" s="299"/>
      <c r="E714" s="299"/>
      <c r="F714" s="299"/>
      <c r="G714" s="299"/>
      <c r="H714" s="299"/>
      <c r="I714" s="299"/>
      <c r="J714" s="299"/>
      <c r="K714" s="299"/>
      <c r="L714" s="299"/>
      <c r="M714" s="299"/>
      <c r="N714" s="299"/>
      <c r="O714" s="299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299"/>
      <c r="AA714" s="299"/>
      <c r="AB714" s="299"/>
      <c r="AC714" s="299"/>
      <c r="AD714" s="299"/>
      <c r="AE714" s="299"/>
      <c r="AF714" s="299"/>
      <c r="AG714" s="299"/>
    </row>
    <row r="715" spans="1:33" ht="25.2" customHeight="1">
      <c r="A715" s="305"/>
      <c r="B715" s="303"/>
      <c r="C715" s="303"/>
      <c r="D715" s="299"/>
      <c r="E715" s="299"/>
      <c r="F715" s="299"/>
      <c r="G715" s="299"/>
      <c r="H715" s="299"/>
      <c r="I715" s="299"/>
      <c r="J715" s="299"/>
      <c r="K715" s="299"/>
      <c r="L715" s="299"/>
      <c r="M715" s="299"/>
      <c r="N715" s="299"/>
      <c r="O715" s="299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299"/>
      <c r="AA715" s="299"/>
      <c r="AB715" s="299"/>
      <c r="AC715" s="299"/>
      <c r="AD715" s="299"/>
      <c r="AE715" s="299"/>
      <c r="AF715" s="299"/>
      <c r="AG715" s="299"/>
    </row>
    <row r="716" spans="1:33" ht="25.2" customHeight="1">
      <c r="A716" s="305"/>
      <c r="B716" s="303"/>
      <c r="C716" s="303"/>
      <c r="D716" s="299"/>
      <c r="E716" s="299"/>
      <c r="F716" s="299"/>
      <c r="G716" s="299"/>
      <c r="H716" s="299"/>
      <c r="I716" s="299"/>
      <c r="J716" s="299"/>
      <c r="K716" s="299"/>
      <c r="L716" s="299"/>
      <c r="M716" s="299"/>
      <c r="N716" s="299"/>
      <c r="O716" s="299"/>
      <c r="P716" s="299"/>
      <c r="Q716" s="299"/>
      <c r="R716" s="299"/>
      <c r="S716" s="299"/>
      <c r="T716" s="299"/>
      <c r="U716" s="299"/>
      <c r="V716" s="299"/>
      <c r="W716" s="299"/>
      <c r="X716" s="299"/>
      <c r="Y716" s="299"/>
      <c r="Z716" s="299"/>
      <c r="AA716" s="299"/>
      <c r="AB716" s="299"/>
      <c r="AC716" s="299"/>
      <c r="AD716" s="299"/>
      <c r="AE716" s="299"/>
      <c r="AF716" s="299"/>
      <c r="AG716" s="299"/>
    </row>
    <row r="717" spans="1:33" ht="25.2" customHeight="1">
      <c r="A717" s="305"/>
      <c r="B717" s="303"/>
      <c r="C717" s="303"/>
      <c r="D717" s="299"/>
      <c r="E717" s="299"/>
      <c r="F717" s="299"/>
      <c r="G717" s="299"/>
      <c r="H717" s="299"/>
      <c r="I717" s="299"/>
      <c r="J717" s="299"/>
      <c r="K717" s="299"/>
      <c r="L717" s="299"/>
      <c r="M717" s="299"/>
      <c r="N717" s="299"/>
      <c r="O717" s="299"/>
      <c r="P717" s="299"/>
      <c r="Q717" s="299"/>
      <c r="R717" s="299"/>
      <c r="S717" s="299"/>
      <c r="T717" s="299"/>
      <c r="U717" s="299"/>
      <c r="V717" s="299"/>
      <c r="W717" s="299"/>
      <c r="X717" s="299"/>
      <c r="Y717" s="299"/>
      <c r="Z717" s="299"/>
      <c r="AA717" s="299"/>
      <c r="AB717" s="299"/>
      <c r="AC717" s="299"/>
      <c r="AD717" s="299"/>
      <c r="AE717" s="299"/>
      <c r="AF717" s="299"/>
      <c r="AG717" s="299"/>
    </row>
    <row r="718" spans="1:33" ht="25.2" customHeight="1">
      <c r="A718" s="305"/>
      <c r="B718" s="303"/>
      <c r="C718" s="303"/>
      <c r="D718" s="299"/>
      <c r="E718" s="299"/>
      <c r="F718" s="299"/>
      <c r="G718" s="299"/>
      <c r="H718" s="299"/>
      <c r="I718" s="299"/>
      <c r="J718" s="299"/>
      <c r="K718" s="299"/>
      <c r="L718" s="299"/>
      <c r="M718" s="299"/>
      <c r="N718" s="299"/>
      <c r="O718" s="299"/>
      <c r="P718" s="299"/>
      <c r="Q718" s="299"/>
      <c r="R718" s="299"/>
      <c r="S718" s="299"/>
      <c r="T718" s="299"/>
      <c r="U718" s="299"/>
      <c r="V718" s="299"/>
      <c r="W718" s="299"/>
      <c r="X718" s="299"/>
      <c r="Y718" s="299"/>
      <c r="Z718" s="299"/>
      <c r="AA718" s="299"/>
      <c r="AB718" s="299"/>
      <c r="AC718" s="299"/>
      <c r="AD718" s="299"/>
      <c r="AE718" s="299"/>
      <c r="AF718" s="299"/>
      <c r="AG718" s="299"/>
    </row>
    <row r="719" spans="1:33" ht="25.2" customHeight="1">
      <c r="A719" s="305"/>
      <c r="B719" s="303"/>
      <c r="C719" s="303"/>
      <c r="D719" s="299"/>
      <c r="E719" s="299"/>
      <c r="F719" s="299"/>
      <c r="G719" s="299"/>
      <c r="H719" s="299"/>
      <c r="I719" s="299"/>
      <c r="J719" s="299"/>
      <c r="K719" s="299"/>
      <c r="L719" s="299"/>
      <c r="M719" s="299"/>
      <c r="N719" s="299"/>
      <c r="O719" s="299"/>
      <c r="P719" s="299"/>
      <c r="Q719" s="299"/>
      <c r="R719" s="299"/>
      <c r="S719" s="299"/>
      <c r="T719" s="299"/>
      <c r="U719" s="299"/>
      <c r="V719" s="299"/>
      <c r="W719" s="299"/>
      <c r="X719" s="299"/>
      <c r="Y719" s="299"/>
      <c r="Z719" s="299"/>
      <c r="AA719" s="299"/>
      <c r="AB719" s="299"/>
      <c r="AC719" s="299"/>
      <c r="AD719" s="299"/>
      <c r="AE719" s="299"/>
      <c r="AF719" s="299"/>
      <c r="AG719" s="299"/>
    </row>
    <row r="720" spans="1:33" ht="25.2" customHeight="1">
      <c r="A720" s="305"/>
      <c r="B720" s="303"/>
      <c r="C720" s="303"/>
      <c r="D720" s="299"/>
      <c r="E720" s="299"/>
      <c r="F720" s="299"/>
      <c r="G720" s="299"/>
      <c r="H720" s="299"/>
      <c r="I720" s="299"/>
      <c r="J720" s="299"/>
      <c r="K720" s="299"/>
      <c r="L720" s="299"/>
      <c r="M720" s="299"/>
      <c r="N720" s="299"/>
      <c r="O720" s="299"/>
      <c r="P720" s="299"/>
      <c r="Q720" s="299"/>
      <c r="R720" s="299"/>
      <c r="S720" s="299"/>
      <c r="T720" s="299"/>
      <c r="U720" s="299"/>
      <c r="V720" s="299"/>
      <c r="W720" s="299"/>
      <c r="X720" s="299"/>
      <c r="Y720" s="299"/>
      <c r="Z720" s="299"/>
      <c r="AA720" s="299"/>
      <c r="AB720" s="299"/>
      <c r="AC720" s="299"/>
      <c r="AD720" s="299"/>
      <c r="AE720" s="299"/>
      <c r="AF720" s="299"/>
      <c r="AG720" s="299"/>
    </row>
    <row r="721" spans="1:33" ht="25.2" customHeight="1">
      <c r="A721" s="305"/>
      <c r="B721" s="303"/>
      <c r="C721" s="303"/>
      <c r="D721" s="299"/>
      <c r="E721" s="299"/>
      <c r="F721" s="299"/>
      <c r="G721" s="299"/>
      <c r="H721" s="299"/>
      <c r="I721" s="299"/>
      <c r="J721" s="299"/>
      <c r="K721" s="299"/>
      <c r="L721" s="299"/>
      <c r="M721" s="299"/>
      <c r="N721" s="299"/>
      <c r="O721" s="299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299"/>
      <c r="AA721" s="299"/>
      <c r="AB721" s="299"/>
      <c r="AC721" s="299"/>
      <c r="AD721" s="299"/>
      <c r="AE721" s="299"/>
      <c r="AF721" s="299"/>
      <c r="AG721" s="299"/>
    </row>
    <row r="722" spans="1:33" ht="25.2" customHeight="1">
      <c r="A722" s="305"/>
      <c r="B722" s="303"/>
      <c r="C722" s="303"/>
      <c r="D722" s="299"/>
      <c r="E722" s="299"/>
      <c r="F722" s="299"/>
      <c r="G722" s="299"/>
      <c r="H722" s="299"/>
      <c r="I722" s="299"/>
      <c r="J722" s="299"/>
      <c r="K722" s="299"/>
      <c r="L722" s="299"/>
      <c r="M722" s="29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299"/>
      <c r="AA722" s="299"/>
      <c r="AB722" s="299"/>
      <c r="AC722" s="299"/>
      <c r="AD722" s="299"/>
      <c r="AE722" s="299"/>
      <c r="AF722" s="299"/>
      <c r="AG722" s="299"/>
    </row>
    <row r="723" spans="1:33" ht="25.2" customHeight="1">
      <c r="A723" s="305"/>
      <c r="B723" s="303"/>
      <c r="C723" s="303"/>
      <c r="D723" s="299"/>
      <c r="E723" s="299"/>
      <c r="F723" s="299"/>
      <c r="G723" s="299"/>
      <c r="H723" s="299"/>
      <c r="I723" s="299"/>
      <c r="J723" s="299"/>
      <c r="K723" s="299"/>
      <c r="L723" s="299"/>
      <c r="M723" s="299"/>
      <c r="N723" s="299"/>
      <c r="O723" s="299"/>
      <c r="P723" s="299"/>
      <c r="Q723" s="299"/>
      <c r="R723" s="299"/>
      <c r="S723" s="299"/>
      <c r="T723" s="299"/>
      <c r="U723" s="299"/>
      <c r="V723" s="299"/>
      <c r="W723" s="299"/>
      <c r="X723" s="299"/>
      <c r="Y723" s="299"/>
      <c r="Z723" s="299"/>
      <c r="AA723" s="299"/>
      <c r="AB723" s="299"/>
      <c r="AC723" s="299"/>
      <c r="AD723" s="299"/>
      <c r="AE723" s="299"/>
      <c r="AF723" s="299"/>
      <c r="AG723" s="299"/>
    </row>
    <row r="724" spans="1:33" ht="25.2" customHeight="1">
      <c r="A724" s="305"/>
      <c r="B724" s="303"/>
      <c r="C724" s="303"/>
      <c r="D724" s="299"/>
      <c r="E724" s="299"/>
      <c r="F724" s="299"/>
      <c r="G724" s="299"/>
      <c r="H724" s="299"/>
      <c r="I724" s="299"/>
      <c r="J724" s="299"/>
      <c r="K724" s="299"/>
      <c r="L724" s="299"/>
      <c r="M724" s="299"/>
      <c r="N724" s="299"/>
      <c r="O724" s="299"/>
      <c r="P724" s="299"/>
      <c r="Q724" s="299"/>
      <c r="R724" s="299"/>
      <c r="S724" s="299"/>
      <c r="T724" s="299"/>
      <c r="U724" s="299"/>
      <c r="V724" s="299"/>
      <c r="W724" s="299"/>
      <c r="X724" s="299"/>
      <c r="Y724" s="299"/>
      <c r="Z724" s="299"/>
      <c r="AA724" s="299"/>
      <c r="AB724" s="299"/>
      <c r="AC724" s="299"/>
      <c r="AD724" s="299"/>
      <c r="AE724" s="299"/>
      <c r="AF724" s="299"/>
      <c r="AG724" s="299"/>
    </row>
    <row r="725" spans="1:33" ht="25.2" customHeight="1">
      <c r="A725" s="305"/>
      <c r="B725" s="303"/>
      <c r="C725" s="303"/>
      <c r="D725" s="299"/>
      <c r="E725" s="299"/>
      <c r="F725" s="299"/>
      <c r="G725" s="299"/>
      <c r="H725" s="299"/>
      <c r="I725" s="299"/>
      <c r="J725" s="299"/>
      <c r="K725" s="299"/>
      <c r="L725" s="299"/>
      <c r="M725" s="299"/>
      <c r="N725" s="299"/>
      <c r="O725" s="299"/>
      <c r="P725" s="299"/>
      <c r="Q725" s="299"/>
      <c r="R725" s="299"/>
      <c r="S725" s="299"/>
      <c r="T725" s="299"/>
      <c r="U725" s="299"/>
      <c r="V725" s="299"/>
      <c r="W725" s="299"/>
      <c r="X725" s="299"/>
      <c r="Y725" s="299"/>
      <c r="Z725" s="299"/>
      <c r="AA725" s="299"/>
      <c r="AB725" s="299"/>
      <c r="AC725" s="299"/>
      <c r="AD725" s="299"/>
      <c r="AE725" s="299"/>
      <c r="AF725" s="299"/>
      <c r="AG725" s="299"/>
    </row>
    <row r="726" spans="1:33" ht="25.2" customHeight="1">
      <c r="A726" s="305"/>
      <c r="B726" s="303"/>
      <c r="C726" s="303"/>
      <c r="D726" s="299"/>
      <c r="E726" s="299"/>
      <c r="F726" s="299"/>
      <c r="G726" s="299"/>
      <c r="H726" s="299"/>
      <c r="I726" s="299"/>
      <c r="J726" s="299"/>
      <c r="K726" s="299"/>
      <c r="L726" s="299"/>
      <c r="M726" s="299"/>
      <c r="N726" s="299"/>
      <c r="O726" s="299"/>
      <c r="P726" s="299"/>
      <c r="Q726" s="299"/>
      <c r="R726" s="299"/>
      <c r="S726" s="299"/>
      <c r="T726" s="299"/>
      <c r="U726" s="299"/>
      <c r="V726" s="299"/>
      <c r="W726" s="299"/>
      <c r="X726" s="299"/>
      <c r="Y726" s="299"/>
      <c r="Z726" s="299"/>
      <c r="AA726" s="299"/>
      <c r="AB726" s="299"/>
      <c r="AC726" s="299"/>
      <c r="AD726" s="299"/>
      <c r="AE726" s="299"/>
      <c r="AF726" s="299"/>
      <c r="AG726" s="299"/>
    </row>
    <row r="727" spans="1:33" ht="25.2" customHeight="1">
      <c r="A727" s="305"/>
      <c r="B727" s="303"/>
      <c r="C727" s="303"/>
      <c r="D727" s="299"/>
      <c r="E727" s="299"/>
      <c r="F727" s="299"/>
      <c r="G727" s="299"/>
      <c r="H727" s="299"/>
      <c r="I727" s="299"/>
      <c r="J727" s="299"/>
      <c r="K727" s="299"/>
      <c r="L727" s="299"/>
      <c r="M727" s="299"/>
      <c r="N727" s="299"/>
      <c r="O727" s="299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299"/>
      <c r="AA727" s="299"/>
      <c r="AB727" s="299"/>
      <c r="AC727" s="299"/>
      <c r="AD727" s="299"/>
      <c r="AE727" s="299"/>
      <c r="AF727" s="299"/>
      <c r="AG727" s="299"/>
    </row>
    <row r="728" spans="1:33" ht="25.2" customHeight="1">
      <c r="A728" s="305"/>
      <c r="B728" s="303"/>
      <c r="C728" s="303"/>
      <c r="D728" s="299"/>
      <c r="E728" s="299"/>
      <c r="F728" s="299"/>
      <c r="G728" s="299"/>
      <c r="H728" s="299"/>
      <c r="I728" s="299"/>
      <c r="J728" s="299"/>
      <c r="K728" s="299"/>
      <c r="L728" s="299"/>
      <c r="M728" s="299"/>
      <c r="N728" s="299"/>
      <c r="O728" s="299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299"/>
      <c r="AA728" s="299"/>
      <c r="AB728" s="299"/>
      <c r="AC728" s="299"/>
      <c r="AD728" s="299"/>
      <c r="AE728" s="299"/>
      <c r="AF728" s="299"/>
      <c r="AG728" s="299"/>
    </row>
    <row r="729" spans="1:33" ht="25.2" customHeight="1">
      <c r="A729" s="305"/>
      <c r="B729" s="303"/>
      <c r="C729" s="303"/>
      <c r="D729" s="299"/>
      <c r="E729" s="299"/>
      <c r="F729" s="299"/>
      <c r="G729" s="299"/>
      <c r="H729" s="299"/>
      <c r="I729" s="299"/>
      <c r="J729" s="299"/>
      <c r="K729" s="299"/>
      <c r="L729" s="299"/>
      <c r="M729" s="299"/>
      <c r="N729" s="299"/>
      <c r="O729" s="299"/>
      <c r="P729" s="299"/>
      <c r="Q729" s="299"/>
      <c r="R729" s="299"/>
      <c r="S729" s="299"/>
      <c r="T729" s="299"/>
      <c r="U729" s="299"/>
      <c r="V729" s="299"/>
      <c r="W729" s="299"/>
      <c r="X729" s="299"/>
      <c r="Y729" s="299"/>
      <c r="Z729" s="299"/>
      <c r="AA729" s="299"/>
      <c r="AB729" s="299"/>
      <c r="AC729" s="299"/>
      <c r="AD729" s="299"/>
      <c r="AE729" s="299"/>
      <c r="AF729" s="299"/>
      <c r="AG729" s="299"/>
    </row>
    <row r="730" spans="1:33" ht="25.2" customHeight="1">
      <c r="A730" s="305"/>
      <c r="B730" s="303"/>
      <c r="C730" s="303"/>
      <c r="D730" s="299"/>
      <c r="E730" s="299"/>
      <c r="F730" s="299"/>
      <c r="G730" s="299"/>
      <c r="H730" s="299"/>
      <c r="I730" s="299"/>
      <c r="J730" s="299"/>
      <c r="K730" s="299"/>
      <c r="L730" s="299"/>
      <c r="M730" s="299"/>
      <c r="N730" s="299"/>
      <c r="O730" s="299"/>
      <c r="P730" s="299"/>
      <c r="Q730" s="299"/>
      <c r="R730" s="299"/>
      <c r="S730" s="299"/>
      <c r="T730" s="299"/>
      <c r="U730" s="299"/>
      <c r="V730" s="299"/>
      <c r="W730" s="299"/>
      <c r="X730" s="299"/>
      <c r="Y730" s="299"/>
      <c r="Z730" s="299"/>
      <c r="AA730" s="299"/>
      <c r="AB730" s="299"/>
      <c r="AC730" s="299"/>
      <c r="AD730" s="299"/>
      <c r="AE730" s="299"/>
      <c r="AF730" s="299"/>
      <c r="AG730" s="299"/>
    </row>
    <row r="731" spans="1:33" ht="25.2" customHeight="1">
      <c r="A731" s="305"/>
      <c r="B731" s="303"/>
      <c r="C731" s="303"/>
      <c r="D731" s="299"/>
      <c r="E731" s="299"/>
      <c r="F731" s="299"/>
      <c r="G731" s="299"/>
      <c r="H731" s="299"/>
      <c r="I731" s="299"/>
      <c r="J731" s="299"/>
      <c r="K731" s="299"/>
      <c r="L731" s="299"/>
      <c r="M731" s="299"/>
      <c r="N731" s="299"/>
      <c r="O731" s="299"/>
      <c r="P731" s="299"/>
      <c r="Q731" s="299"/>
      <c r="R731" s="299"/>
      <c r="S731" s="299"/>
      <c r="T731" s="299"/>
      <c r="U731" s="299"/>
      <c r="V731" s="299"/>
      <c r="W731" s="299"/>
      <c r="X731" s="299"/>
      <c r="Y731" s="299"/>
      <c r="Z731" s="299"/>
      <c r="AA731" s="299"/>
      <c r="AB731" s="299"/>
      <c r="AC731" s="299"/>
      <c r="AD731" s="299"/>
      <c r="AE731" s="299"/>
      <c r="AF731" s="299"/>
      <c r="AG731" s="299"/>
    </row>
    <row r="732" spans="1:33" ht="25.2" customHeight="1">
      <c r="A732" s="305"/>
      <c r="B732" s="303"/>
      <c r="C732" s="303"/>
      <c r="D732" s="299"/>
      <c r="E732" s="299"/>
      <c r="F732" s="299"/>
      <c r="G732" s="299"/>
      <c r="H732" s="299"/>
      <c r="I732" s="299"/>
      <c r="J732" s="299"/>
      <c r="K732" s="299"/>
      <c r="L732" s="299"/>
      <c r="M732" s="299"/>
      <c r="N732" s="299"/>
      <c r="O732" s="299"/>
      <c r="P732" s="299"/>
      <c r="Q732" s="299"/>
      <c r="R732" s="299"/>
      <c r="S732" s="299"/>
      <c r="T732" s="299"/>
      <c r="U732" s="299"/>
      <c r="V732" s="299"/>
      <c r="W732" s="299"/>
      <c r="X732" s="299"/>
      <c r="Y732" s="299"/>
      <c r="Z732" s="299"/>
      <c r="AA732" s="299"/>
      <c r="AB732" s="299"/>
      <c r="AC732" s="299"/>
      <c r="AD732" s="299"/>
      <c r="AE732" s="299"/>
      <c r="AF732" s="299"/>
      <c r="AG732" s="299"/>
    </row>
    <row r="733" spans="1:33" ht="25.2" customHeight="1">
      <c r="A733" s="305"/>
      <c r="B733" s="303"/>
      <c r="C733" s="303"/>
      <c r="D733" s="299"/>
      <c r="E733" s="299"/>
      <c r="F733" s="299"/>
      <c r="G733" s="299"/>
      <c r="H733" s="299"/>
      <c r="I733" s="299"/>
      <c r="J733" s="299"/>
      <c r="K733" s="299"/>
      <c r="L733" s="299"/>
      <c r="M733" s="299"/>
      <c r="N733" s="299"/>
      <c r="O733" s="299"/>
      <c r="P733" s="299"/>
      <c r="Q733" s="299"/>
      <c r="R733" s="299"/>
      <c r="S733" s="299"/>
      <c r="T733" s="299"/>
      <c r="U733" s="299"/>
      <c r="V733" s="299"/>
      <c r="W733" s="299"/>
      <c r="X733" s="299"/>
      <c r="Y733" s="299"/>
      <c r="Z733" s="299"/>
      <c r="AA733" s="299"/>
      <c r="AB733" s="299"/>
      <c r="AC733" s="299"/>
      <c r="AD733" s="299"/>
      <c r="AE733" s="299"/>
      <c r="AF733" s="299"/>
      <c r="AG733" s="299"/>
    </row>
    <row r="734" spans="1:33" ht="25.2" customHeight="1">
      <c r="A734" s="305"/>
      <c r="B734" s="303"/>
      <c r="C734" s="303"/>
      <c r="D734" s="299"/>
      <c r="E734" s="299"/>
      <c r="F734" s="299"/>
      <c r="G734" s="299"/>
      <c r="H734" s="299"/>
      <c r="I734" s="299"/>
      <c r="J734" s="299"/>
      <c r="K734" s="299"/>
      <c r="L734" s="299"/>
      <c r="M734" s="29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299"/>
      <c r="AA734" s="299"/>
      <c r="AB734" s="299"/>
      <c r="AC734" s="299"/>
      <c r="AD734" s="299"/>
      <c r="AE734" s="299"/>
      <c r="AF734" s="299"/>
      <c r="AG734" s="299"/>
    </row>
    <row r="735" spans="1:33" ht="25.2" customHeight="1">
      <c r="A735" s="305"/>
      <c r="B735" s="303"/>
      <c r="C735" s="303"/>
      <c r="D735" s="299"/>
      <c r="E735" s="299"/>
      <c r="F735" s="299"/>
      <c r="G735" s="299"/>
      <c r="H735" s="299"/>
      <c r="I735" s="299"/>
      <c r="J735" s="299"/>
      <c r="K735" s="299"/>
      <c r="L735" s="299"/>
      <c r="M735" s="29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299"/>
      <c r="AA735" s="299"/>
      <c r="AB735" s="299"/>
      <c r="AC735" s="299"/>
      <c r="AD735" s="299"/>
      <c r="AE735" s="299"/>
      <c r="AF735" s="299"/>
      <c r="AG735" s="299"/>
    </row>
    <row r="736" spans="1:33" ht="25.2" customHeight="1">
      <c r="A736" s="305"/>
      <c r="B736" s="303"/>
      <c r="C736" s="303"/>
      <c r="D736" s="299"/>
      <c r="E736" s="299"/>
      <c r="F736" s="299"/>
      <c r="G736" s="299"/>
      <c r="H736" s="299"/>
      <c r="I736" s="299"/>
      <c r="J736" s="299"/>
      <c r="K736" s="299"/>
      <c r="L736" s="299"/>
      <c r="M736" s="299"/>
      <c r="N736" s="299"/>
      <c r="O736" s="299"/>
      <c r="P736" s="299"/>
      <c r="Q736" s="299"/>
      <c r="R736" s="299"/>
      <c r="S736" s="299"/>
      <c r="T736" s="299"/>
      <c r="U736" s="299"/>
      <c r="V736" s="299"/>
      <c r="W736" s="299"/>
      <c r="X736" s="299"/>
      <c r="Y736" s="299"/>
      <c r="Z736" s="299"/>
      <c r="AA736" s="299"/>
      <c r="AB736" s="299"/>
      <c r="AC736" s="299"/>
      <c r="AD736" s="299"/>
      <c r="AE736" s="299"/>
      <c r="AF736" s="299"/>
      <c r="AG736" s="299"/>
    </row>
    <row r="737" spans="1:33" ht="25.2" customHeight="1">
      <c r="A737" s="305"/>
      <c r="B737" s="303"/>
      <c r="C737" s="303"/>
      <c r="D737" s="299"/>
      <c r="E737" s="299"/>
      <c r="F737" s="299"/>
      <c r="G737" s="299"/>
      <c r="H737" s="299"/>
      <c r="I737" s="299"/>
      <c r="J737" s="299"/>
      <c r="K737" s="299"/>
      <c r="L737" s="299"/>
      <c r="M737" s="299"/>
      <c r="N737" s="299"/>
      <c r="O737" s="299"/>
      <c r="P737" s="299"/>
      <c r="Q737" s="299"/>
      <c r="R737" s="299"/>
      <c r="S737" s="299"/>
      <c r="T737" s="299"/>
      <c r="U737" s="299"/>
      <c r="V737" s="299"/>
      <c r="W737" s="299"/>
      <c r="X737" s="299"/>
      <c r="Y737" s="299"/>
      <c r="Z737" s="299"/>
      <c r="AA737" s="299"/>
      <c r="AB737" s="299"/>
      <c r="AC737" s="299"/>
      <c r="AD737" s="299"/>
      <c r="AE737" s="299"/>
      <c r="AF737" s="299"/>
      <c r="AG737" s="299"/>
    </row>
    <row r="738" spans="1:33" ht="25.2" customHeight="1">
      <c r="A738" s="305"/>
      <c r="B738" s="303"/>
      <c r="C738" s="303"/>
      <c r="D738" s="299"/>
      <c r="E738" s="299"/>
      <c r="F738" s="299"/>
      <c r="G738" s="299"/>
      <c r="H738" s="299"/>
      <c r="I738" s="299"/>
      <c r="J738" s="299"/>
      <c r="K738" s="299"/>
      <c r="L738" s="299"/>
      <c r="M738" s="299"/>
      <c r="N738" s="299"/>
      <c r="O738" s="299"/>
      <c r="P738" s="299"/>
      <c r="Q738" s="299"/>
      <c r="R738" s="299"/>
      <c r="S738" s="299"/>
      <c r="T738" s="299"/>
      <c r="U738" s="299"/>
      <c r="V738" s="299"/>
      <c r="W738" s="299"/>
      <c r="X738" s="299"/>
      <c r="Y738" s="299"/>
      <c r="Z738" s="299"/>
      <c r="AA738" s="299"/>
      <c r="AB738" s="299"/>
      <c r="AC738" s="299"/>
      <c r="AD738" s="299"/>
      <c r="AE738" s="299"/>
      <c r="AF738" s="299"/>
      <c r="AG738" s="299"/>
    </row>
    <row r="739" spans="1:33" ht="25.2" customHeight="1">
      <c r="A739" s="305"/>
      <c r="B739" s="303"/>
      <c r="C739" s="303"/>
      <c r="D739" s="299"/>
      <c r="E739" s="299"/>
      <c r="F739" s="299"/>
      <c r="G739" s="299"/>
      <c r="H739" s="299"/>
      <c r="I739" s="299"/>
      <c r="J739" s="299"/>
      <c r="K739" s="299"/>
      <c r="L739" s="299"/>
      <c r="M739" s="299"/>
      <c r="N739" s="299"/>
      <c r="O739" s="299"/>
      <c r="P739" s="299"/>
      <c r="Q739" s="299"/>
      <c r="R739" s="299"/>
      <c r="S739" s="299"/>
      <c r="T739" s="299"/>
      <c r="U739" s="299"/>
      <c r="V739" s="299"/>
      <c r="W739" s="299"/>
      <c r="X739" s="299"/>
      <c r="Y739" s="299"/>
      <c r="Z739" s="299"/>
      <c r="AA739" s="299"/>
      <c r="AB739" s="299"/>
      <c r="AC739" s="299"/>
      <c r="AD739" s="299"/>
      <c r="AE739" s="299"/>
      <c r="AF739" s="299"/>
      <c r="AG739" s="299"/>
    </row>
    <row r="740" spans="1:33" ht="25.2" customHeight="1">
      <c r="A740" s="305"/>
      <c r="B740" s="303"/>
      <c r="C740" s="303"/>
      <c r="D740" s="299"/>
      <c r="E740" s="299"/>
      <c r="F740" s="299"/>
      <c r="G740" s="299"/>
      <c r="H740" s="299"/>
      <c r="I740" s="299"/>
      <c r="J740" s="299"/>
      <c r="K740" s="299"/>
      <c r="L740" s="299"/>
      <c r="M740" s="299"/>
      <c r="N740" s="299"/>
      <c r="O740" s="299"/>
      <c r="P740" s="299"/>
      <c r="Q740" s="299"/>
      <c r="R740" s="299"/>
      <c r="S740" s="299"/>
      <c r="T740" s="299"/>
      <c r="U740" s="299"/>
      <c r="V740" s="299"/>
      <c r="W740" s="299"/>
      <c r="X740" s="299"/>
      <c r="Y740" s="299"/>
      <c r="Z740" s="299"/>
      <c r="AA740" s="299"/>
      <c r="AB740" s="299"/>
      <c r="AC740" s="299"/>
      <c r="AD740" s="299"/>
      <c r="AE740" s="299"/>
      <c r="AF740" s="299"/>
      <c r="AG740" s="299"/>
    </row>
    <row r="741" spans="1:33" ht="25.2" customHeight="1">
      <c r="A741" s="305"/>
      <c r="B741" s="303"/>
      <c r="C741" s="303"/>
      <c r="D741" s="299"/>
      <c r="E741" s="299"/>
      <c r="F741" s="299"/>
      <c r="G741" s="299"/>
      <c r="H741" s="299"/>
      <c r="I741" s="299"/>
      <c r="J741" s="299"/>
      <c r="K741" s="299"/>
      <c r="L741" s="299"/>
      <c r="M741" s="299"/>
      <c r="N741" s="299"/>
      <c r="O741" s="299"/>
      <c r="P741" s="299"/>
      <c r="Q741" s="299"/>
      <c r="R741" s="299"/>
      <c r="S741" s="299"/>
      <c r="T741" s="299"/>
      <c r="U741" s="299"/>
      <c r="V741" s="299"/>
      <c r="W741" s="299"/>
      <c r="X741" s="299"/>
      <c r="Y741" s="299"/>
      <c r="Z741" s="299"/>
      <c r="AA741" s="299"/>
      <c r="AB741" s="299"/>
      <c r="AC741" s="299"/>
      <c r="AD741" s="299"/>
      <c r="AE741" s="299"/>
      <c r="AF741" s="299"/>
      <c r="AG741" s="299"/>
    </row>
    <row r="742" spans="1:33" ht="25.2" customHeight="1">
      <c r="A742" s="305"/>
      <c r="B742" s="303"/>
      <c r="C742" s="303"/>
      <c r="D742" s="299"/>
      <c r="E742" s="299"/>
      <c r="F742" s="299"/>
      <c r="G742" s="299"/>
      <c r="H742" s="299"/>
      <c r="I742" s="299"/>
      <c r="J742" s="299"/>
      <c r="K742" s="299"/>
      <c r="L742" s="299"/>
      <c r="M742" s="299"/>
      <c r="N742" s="299"/>
      <c r="O742" s="299"/>
      <c r="P742" s="299"/>
      <c r="Q742" s="299"/>
      <c r="R742" s="299"/>
      <c r="S742" s="299"/>
      <c r="T742" s="299"/>
      <c r="U742" s="299"/>
      <c r="V742" s="299"/>
      <c r="W742" s="299"/>
      <c r="X742" s="299"/>
      <c r="Y742" s="299"/>
      <c r="Z742" s="299"/>
      <c r="AA742" s="299"/>
      <c r="AB742" s="299"/>
      <c r="AC742" s="299"/>
      <c r="AD742" s="299"/>
      <c r="AE742" s="299"/>
      <c r="AF742" s="299"/>
      <c r="AG742" s="299"/>
    </row>
    <row r="743" spans="1:33" ht="25.2" customHeight="1">
      <c r="A743" s="305"/>
      <c r="B743" s="304"/>
      <c r="C743" s="303"/>
      <c r="D743" s="299"/>
      <c r="E743" s="299"/>
      <c r="F743" s="299"/>
      <c r="G743" s="299"/>
      <c r="H743" s="299"/>
      <c r="I743" s="299"/>
      <c r="J743" s="299"/>
      <c r="K743" s="299"/>
      <c r="L743" s="299"/>
      <c r="M743" s="299"/>
      <c r="N743" s="299"/>
      <c r="O743" s="299"/>
      <c r="P743" s="299"/>
      <c r="Q743" s="299"/>
      <c r="R743" s="299"/>
      <c r="S743" s="299"/>
      <c r="T743" s="299"/>
      <c r="U743" s="299"/>
      <c r="V743" s="299"/>
      <c r="W743" s="299"/>
      <c r="X743" s="299"/>
      <c r="Y743" s="299"/>
      <c r="Z743" s="299"/>
      <c r="AA743" s="299"/>
      <c r="AB743" s="299"/>
      <c r="AC743" s="299"/>
      <c r="AD743" s="299"/>
      <c r="AE743" s="299"/>
      <c r="AF743" s="299"/>
      <c r="AG743" s="299"/>
    </row>
    <row r="744" spans="1:33" ht="25.2" customHeight="1">
      <c r="A744" s="305"/>
      <c r="B744" s="304"/>
      <c r="C744" s="303"/>
      <c r="D744" s="299"/>
      <c r="E744" s="299"/>
      <c r="F744" s="299"/>
      <c r="G744" s="299"/>
      <c r="H744" s="299"/>
      <c r="I744" s="299"/>
      <c r="J744" s="299"/>
      <c r="K744" s="299"/>
      <c r="L744" s="299"/>
      <c r="M744" s="299"/>
      <c r="N744" s="299"/>
      <c r="O744" s="299"/>
      <c r="P744" s="299"/>
      <c r="Q744" s="299"/>
      <c r="R744" s="299"/>
      <c r="S744" s="299"/>
      <c r="T744" s="299"/>
      <c r="U744" s="299"/>
      <c r="V744" s="299"/>
      <c r="W744" s="299"/>
      <c r="X744" s="299"/>
      <c r="Y744" s="299"/>
      <c r="Z744" s="299"/>
      <c r="AA744" s="299"/>
      <c r="AB744" s="299"/>
      <c r="AC744" s="299"/>
      <c r="AD744" s="299"/>
      <c r="AE744" s="299"/>
      <c r="AF744" s="299"/>
      <c r="AG744" s="299"/>
    </row>
    <row r="745" spans="1:33" ht="25.2" customHeight="1">
      <c r="A745" s="305"/>
      <c r="B745" s="304"/>
      <c r="C745" s="303"/>
      <c r="D745" s="299"/>
      <c r="E745" s="299"/>
      <c r="F745" s="299"/>
      <c r="G745" s="299"/>
      <c r="H745" s="299"/>
      <c r="I745" s="299"/>
      <c r="J745" s="299"/>
      <c r="K745" s="299"/>
      <c r="L745" s="299"/>
      <c r="M745" s="299"/>
      <c r="N745" s="299"/>
      <c r="O745" s="299"/>
      <c r="P745" s="299"/>
      <c r="Q745" s="299"/>
      <c r="R745" s="299"/>
      <c r="S745" s="299"/>
      <c r="T745" s="299"/>
      <c r="U745" s="299"/>
      <c r="V745" s="299"/>
      <c r="W745" s="299"/>
      <c r="X745" s="299"/>
      <c r="Y745" s="299"/>
      <c r="Z745" s="299"/>
      <c r="AA745" s="299"/>
      <c r="AB745" s="299"/>
      <c r="AC745" s="299"/>
      <c r="AD745" s="299"/>
      <c r="AE745" s="299"/>
      <c r="AF745" s="299"/>
      <c r="AG745" s="299"/>
    </row>
    <row r="746" spans="1:33" ht="25.2" customHeight="1">
      <c r="A746" s="305"/>
      <c r="B746" s="304"/>
      <c r="C746" s="303"/>
      <c r="D746" s="299"/>
      <c r="E746" s="299"/>
      <c r="F746" s="299"/>
      <c r="G746" s="299"/>
      <c r="H746" s="299"/>
      <c r="I746" s="299"/>
      <c r="J746" s="299"/>
      <c r="K746" s="299"/>
      <c r="L746" s="299"/>
      <c r="M746" s="299"/>
      <c r="N746" s="299"/>
      <c r="O746" s="299"/>
      <c r="P746" s="299"/>
      <c r="Q746" s="299"/>
      <c r="R746" s="299"/>
      <c r="S746" s="299"/>
      <c r="T746" s="299"/>
      <c r="U746" s="299"/>
      <c r="V746" s="299"/>
      <c r="W746" s="299"/>
      <c r="X746" s="299"/>
      <c r="Y746" s="299"/>
      <c r="Z746" s="299"/>
      <c r="AA746" s="299"/>
      <c r="AB746" s="299"/>
      <c r="AC746" s="299"/>
      <c r="AD746" s="299"/>
      <c r="AE746" s="299"/>
      <c r="AF746" s="299"/>
      <c r="AG746" s="299"/>
    </row>
    <row r="747" spans="1:33" ht="25.2" customHeight="1">
      <c r="A747" s="305"/>
      <c r="B747" s="304"/>
      <c r="C747" s="303"/>
      <c r="D747" s="299"/>
      <c r="E747" s="299"/>
      <c r="F747" s="299"/>
      <c r="G747" s="299"/>
      <c r="H747" s="299"/>
      <c r="I747" s="299"/>
      <c r="J747" s="299"/>
      <c r="K747" s="299"/>
      <c r="L747" s="299"/>
      <c r="M747" s="299"/>
      <c r="N747" s="299"/>
      <c r="O747" s="299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299"/>
      <c r="AA747" s="299"/>
      <c r="AB747" s="299"/>
      <c r="AC747" s="299"/>
      <c r="AD747" s="299"/>
      <c r="AE747" s="299"/>
      <c r="AF747" s="299"/>
      <c r="AG747" s="299"/>
    </row>
    <row r="748" spans="1:33" ht="25.2" customHeight="1">
      <c r="A748" s="305"/>
      <c r="B748" s="304"/>
      <c r="C748" s="303"/>
      <c r="D748" s="299"/>
      <c r="E748" s="299"/>
      <c r="F748" s="299"/>
      <c r="G748" s="299"/>
      <c r="H748" s="299"/>
      <c r="I748" s="299"/>
      <c r="J748" s="299"/>
      <c r="K748" s="299"/>
      <c r="L748" s="299"/>
      <c r="M748" s="29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299"/>
      <c r="AA748" s="299"/>
      <c r="AB748" s="299"/>
      <c r="AC748" s="299"/>
      <c r="AD748" s="299"/>
      <c r="AE748" s="299"/>
      <c r="AF748" s="299"/>
      <c r="AG748" s="299"/>
    </row>
    <row r="749" spans="1:33" ht="25.2" customHeight="1">
      <c r="A749" s="305"/>
      <c r="B749" s="304"/>
      <c r="C749" s="303"/>
      <c r="D749" s="299"/>
      <c r="E749" s="299"/>
      <c r="F749" s="299"/>
      <c r="G749" s="299"/>
      <c r="H749" s="299"/>
      <c r="I749" s="299"/>
      <c r="J749" s="299"/>
      <c r="K749" s="299"/>
      <c r="L749" s="299"/>
      <c r="M749" s="299"/>
      <c r="N749" s="299"/>
      <c r="O749" s="299"/>
      <c r="P749" s="299"/>
      <c r="Q749" s="299"/>
      <c r="R749" s="299"/>
      <c r="S749" s="299"/>
      <c r="T749" s="299"/>
      <c r="U749" s="299"/>
      <c r="V749" s="299"/>
      <c r="W749" s="299"/>
      <c r="X749" s="299"/>
      <c r="Y749" s="299"/>
      <c r="Z749" s="299"/>
      <c r="AA749" s="299"/>
      <c r="AB749" s="299"/>
      <c r="AC749" s="299"/>
      <c r="AD749" s="299"/>
      <c r="AE749" s="299"/>
      <c r="AF749" s="299"/>
      <c r="AG749" s="299"/>
    </row>
    <row r="750" spans="1:33" ht="25.2" customHeight="1">
      <c r="A750" s="305"/>
      <c r="B750" s="304"/>
      <c r="C750" s="303"/>
      <c r="D750" s="299"/>
      <c r="E750" s="299"/>
      <c r="F750" s="299"/>
      <c r="G750" s="299"/>
      <c r="H750" s="299"/>
      <c r="I750" s="299"/>
      <c r="J750" s="299"/>
      <c r="K750" s="299"/>
      <c r="L750" s="299"/>
      <c r="M750" s="299"/>
      <c r="N750" s="299"/>
      <c r="O750" s="299"/>
      <c r="P750" s="299"/>
      <c r="Q750" s="299"/>
      <c r="R750" s="299"/>
      <c r="S750" s="299"/>
      <c r="T750" s="299"/>
      <c r="U750" s="299"/>
      <c r="V750" s="299"/>
      <c r="W750" s="299"/>
      <c r="X750" s="299"/>
      <c r="Y750" s="299"/>
      <c r="Z750" s="299"/>
      <c r="AA750" s="299"/>
      <c r="AB750" s="299"/>
      <c r="AC750" s="299"/>
      <c r="AD750" s="299"/>
      <c r="AE750" s="299"/>
      <c r="AF750" s="299"/>
      <c r="AG750" s="299"/>
    </row>
    <row r="751" spans="1:33" ht="25.2" customHeight="1">
      <c r="A751" s="305"/>
      <c r="B751" s="304"/>
      <c r="C751" s="303"/>
      <c r="D751" s="299"/>
      <c r="E751" s="299"/>
      <c r="F751" s="299"/>
      <c r="G751" s="299"/>
      <c r="H751" s="299"/>
      <c r="I751" s="299"/>
      <c r="J751" s="299"/>
      <c r="K751" s="299"/>
      <c r="L751" s="299"/>
      <c r="M751" s="299"/>
      <c r="N751" s="299"/>
      <c r="O751" s="299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299"/>
      <c r="AA751" s="299"/>
      <c r="AB751" s="299"/>
      <c r="AC751" s="299"/>
      <c r="AD751" s="299"/>
      <c r="AE751" s="299"/>
      <c r="AF751" s="299"/>
      <c r="AG751" s="299"/>
    </row>
    <row r="752" spans="1:33" ht="25.2" customHeight="1">
      <c r="A752" s="305"/>
      <c r="B752" s="304"/>
      <c r="C752" s="303"/>
      <c r="D752" s="299"/>
      <c r="E752" s="299"/>
      <c r="F752" s="299"/>
      <c r="G752" s="299"/>
      <c r="H752" s="299"/>
      <c r="I752" s="299"/>
      <c r="J752" s="299"/>
      <c r="K752" s="299"/>
      <c r="L752" s="299"/>
      <c r="M752" s="29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299"/>
      <c r="Z752" s="299"/>
      <c r="AA752" s="299"/>
      <c r="AB752" s="299"/>
      <c r="AC752" s="299"/>
      <c r="AD752" s="299"/>
      <c r="AE752" s="299"/>
      <c r="AF752" s="299"/>
      <c r="AG752" s="299"/>
    </row>
    <row r="753" spans="1:33" ht="25.2" customHeight="1">
      <c r="A753" s="305"/>
      <c r="B753" s="304"/>
      <c r="C753" s="303"/>
      <c r="D753" s="299"/>
      <c r="E753" s="299"/>
      <c r="F753" s="299"/>
      <c r="G753" s="299"/>
      <c r="H753" s="299"/>
      <c r="I753" s="299"/>
      <c r="J753" s="299"/>
      <c r="K753" s="299"/>
      <c r="L753" s="299"/>
      <c r="M753" s="29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299"/>
      <c r="Z753" s="299"/>
      <c r="AA753" s="299"/>
      <c r="AB753" s="299"/>
      <c r="AC753" s="299"/>
      <c r="AD753" s="299"/>
      <c r="AE753" s="299"/>
      <c r="AF753" s="299"/>
      <c r="AG753" s="299"/>
    </row>
    <row r="754" spans="1:33" ht="25.2" customHeight="1">
      <c r="A754" s="305"/>
      <c r="B754" s="304"/>
      <c r="C754" s="303"/>
      <c r="D754" s="299"/>
      <c r="E754" s="299"/>
      <c r="F754" s="299"/>
      <c r="G754" s="299"/>
      <c r="H754" s="299"/>
      <c r="I754" s="299"/>
      <c r="J754" s="299"/>
      <c r="K754" s="299"/>
      <c r="L754" s="299"/>
      <c r="M754" s="29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299"/>
      <c r="Z754" s="299"/>
      <c r="AA754" s="299"/>
      <c r="AB754" s="299"/>
      <c r="AC754" s="299"/>
      <c r="AD754" s="299"/>
      <c r="AE754" s="299"/>
      <c r="AF754" s="299"/>
      <c r="AG754" s="299"/>
    </row>
    <row r="755" spans="1:33" ht="25.2" customHeight="1">
      <c r="A755" s="305"/>
      <c r="B755" s="304"/>
      <c r="C755" s="303"/>
      <c r="D755" s="299"/>
      <c r="E755" s="299"/>
      <c r="F755" s="299"/>
      <c r="G755" s="299"/>
      <c r="H755" s="299"/>
      <c r="I755" s="299"/>
      <c r="J755" s="299"/>
      <c r="K755" s="299"/>
      <c r="L755" s="299"/>
      <c r="M755" s="299"/>
      <c r="N755" s="299"/>
      <c r="O755" s="299"/>
      <c r="P755" s="299"/>
      <c r="Q755" s="299"/>
      <c r="R755" s="299"/>
      <c r="S755" s="299"/>
      <c r="T755" s="299"/>
      <c r="U755" s="299"/>
      <c r="V755" s="299"/>
      <c r="W755" s="299"/>
      <c r="X755" s="299"/>
      <c r="Y755" s="299"/>
      <c r="Z755" s="299"/>
      <c r="AA755" s="299"/>
      <c r="AB755" s="299"/>
      <c r="AC755" s="299"/>
      <c r="AD755" s="299"/>
      <c r="AE755" s="299"/>
      <c r="AF755" s="299"/>
      <c r="AG755" s="299"/>
    </row>
    <row r="756" spans="1:33" ht="25.2" customHeight="1">
      <c r="A756" s="305"/>
      <c r="B756" s="304"/>
      <c r="C756" s="303"/>
      <c r="D756" s="299"/>
      <c r="E756" s="299"/>
      <c r="F756" s="299"/>
      <c r="G756" s="299"/>
      <c r="H756" s="299"/>
      <c r="I756" s="299"/>
      <c r="J756" s="299"/>
      <c r="K756" s="299"/>
      <c r="L756" s="299"/>
      <c r="M756" s="299"/>
      <c r="N756" s="299"/>
      <c r="O756" s="299"/>
      <c r="P756" s="299"/>
      <c r="Q756" s="299"/>
      <c r="R756" s="299"/>
      <c r="S756" s="299"/>
      <c r="T756" s="299"/>
      <c r="U756" s="299"/>
      <c r="V756" s="299"/>
      <c r="W756" s="299"/>
      <c r="X756" s="299"/>
      <c r="Y756" s="299"/>
      <c r="Z756" s="299"/>
      <c r="AA756" s="299"/>
      <c r="AB756" s="299"/>
      <c r="AC756" s="299"/>
      <c r="AD756" s="299"/>
      <c r="AE756" s="299"/>
      <c r="AF756" s="299"/>
      <c r="AG756" s="299"/>
    </row>
    <row r="757" spans="1:33" ht="25.2" customHeight="1">
      <c r="A757" s="305"/>
      <c r="B757" s="304"/>
      <c r="C757" s="303"/>
      <c r="D757" s="299"/>
      <c r="E757" s="299"/>
      <c r="F757" s="299"/>
      <c r="G757" s="299"/>
      <c r="H757" s="299"/>
      <c r="I757" s="299"/>
      <c r="J757" s="299"/>
      <c r="K757" s="299"/>
      <c r="L757" s="299"/>
      <c r="M757" s="299"/>
      <c r="N757" s="299"/>
      <c r="O757" s="299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299"/>
      <c r="AA757" s="299"/>
      <c r="AB757" s="299"/>
      <c r="AC757" s="299"/>
      <c r="AD757" s="299"/>
      <c r="AE757" s="299"/>
      <c r="AF757" s="299"/>
      <c r="AG757" s="299"/>
    </row>
    <row r="758" spans="1:33" ht="25.2" customHeight="1">
      <c r="A758" s="305"/>
      <c r="B758" s="304"/>
      <c r="C758" s="303"/>
      <c r="D758" s="299"/>
      <c r="E758" s="299"/>
      <c r="F758" s="299"/>
      <c r="G758" s="299"/>
      <c r="H758" s="299"/>
      <c r="I758" s="299"/>
      <c r="J758" s="299"/>
      <c r="K758" s="299"/>
      <c r="L758" s="299"/>
      <c r="M758" s="299"/>
      <c r="N758" s="299"/>
      <c r="O758" s="299"/>
      <c r="P758" s="299"/>
      <c r="Q758" s="299"/>
      <c r="R758" s="299"/>
      <c r="S758" s="299"/>
      <c r="T758" s="299"/>
      <c r="U758" s="299"/>
      <c r="V758" s="299"/>
      <c r="W758" s="299"/>
      <c r="X758" s="299"/>
      <c r="Y758" s="299"/>
      <c r="Z758" s="299"/>
      <c r="AA758" s="299"/>
      <c r="AB758" s="299"/>
      <c r="AC758" s="299"/>
      <c r="AD758" s="299"/>
      <c r="AE758" s="299"/>
      <c r="AF758" s="299"/>
      <c r="AG758" s="299"/>
    </row>
    <row r="759" spans="1:33" ht="25.2" customHeight="1">
      <c r="A759" s="305"/>
      <c r="B759" s="304"/>
      <c r="C759" s="303"/>
      <c r="D759" s="299"/>
      <c r="E759" s="299"/>
      <c r="F759" s="299"/>
      <c r="G759" s="299"/>
      <c r="H759" s="299"/>
      <c r="I759" s="299"/>
      <c r="J759" s="299"/>
      <c r="K759" s="299"/>
      <c r="L759" s="299"/>
      <c r="M759" s="299"/>
      <c r="N759" s="299"/>
      <c r="O759" s="299"/>
      <c r="P759" s="299"/>
      <c r="Q759" s="299"/>
      <c r="R759" s="299"/>
      <c r="S759" s="299"/>
      <c r="T759" s="299"/>
      <c r="U759" s="299"/>
      <c r="V759" s="299"/>
      <c r="W759" s="299"/>
      <c r="X759" s="299"/>
      <c r="Y759" s="299"/>
      <c r="Z759" s="299"/>
      <c r="AA759" s="299"/>
      <c r="AB759" s="299"/>
      <c r="AC759" s="299"/>
      <c r="AD759" s="299"/>
      <c r="AE759" s="299"/>
      <c r="AF759" s="299"/>
      <c r="AG759" s="299"/>
    </row>
    <row r="760" spans="1:33" ht="25.2" customHeight="1">
      <c r="A760" s="305"/>
      <c r="B760" s="304"/>
      <c r="C760" s="303"/>
      <c r="D760" s="299"/>
      <c r="E760" s="299"/>
      <c r="F760" s="299"/>
      <c r="G760" s="299"/>
      <c r="H760" s="299"/>
      <c r="I760" s="299"/>
      <c r="J760" s="299"/>
      <c r="K760" s="299"/>
      <c r="L760" s="299"/>
      <c r="M760" s="299"/>
      <c r="N760" s="299"/>
      <c r="O760" s="299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299"/>
      <c r="AA760" s="299"/>
      <c r="AB760" s="299"/>
      <c r="AC760" s="299"/>
      <c r="AD760" s="299"/>
      <c r="AE760" s="299"/>
      <c r="AF760" s="299"/>
      <c r="AG760" s="299"/>
    </row>
    <row r="761" spans="1:33" ht="25.2" customHeight="1">
      <c r="A761" s="305"/>
      <c r="B761" s="304"/>
      <c r="C761" s="303"/>
      <c r="D761" s="299"/>
      <c r="E761" s="299"/>
      <c r="F761" s="299"/>
      <c r="G761" s="299"/>
      <c r="H761" s="299"/>
      <c r="I761" s="299"/>
      <c r="J761" s="299"/>
      <c r="K761" s="299"/>
      <c r="L761" s="299"/>
      <c r="M761" s="29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299"/>
      <c r="AA761" s="299"/>
      <c r="AB761" s="299"/>
      <c r="AC761" s="299"/>
      <c r="AD761" s="299"/>
      <c r="AE761" s="299"/>
      <c r="AF761" s="299"/>
      <c r="AG761" s="299"/>
    </row>
    <row r="762" spans="1:33" ht="25.2" customHeight="1">
      <c r="A762" s="305"/>
      <c r="B762" s="304"/>
      <c r="C762" s="303"/>
      <c r="D762" s="299"/>
      <c r="E762" s="299"/>
      <c r="F762" s="299"/>
      <c r="G762" s="299"/>
      <c r="H762" s="299"/>
      <c r="I762" s="299"/>
      <c r="J762" s="299"/>
      <c r="K762" s="299"/>
      <c r="L762" s="299"/>
      <c r="M762" s="299"/>
      <c r="N762" s="299"/>
      <c r="O762" s="299"/>
      <c r="P762" s="299"/>
      <c r="Q762" s="299"/>
      <c r="R762" s="299"/>
      <c r="S762" s="299"/>
      <c r="T762" s="299"/>
      <c r="U762" s="299"/>
      <c r="V762" s="299"/>
      <c r="W762" s="299"/>
      <c r="X762" s="299"/>
      <c r="Y762" s="299"/>
      <c r="Z762" s="299"/>
      <c r="AA762" s="299"/>
      <c r="AB762" s="299"/>
      <c r="AC762" s="299"/>
      <c r="AD762" s="299"/>
      <c r="AE762" s="299"/>
      <c r="AF762" s="299"/>
      <c r="AG762" s="299"/>
    </row>
    <row r="763" spans="1:33" ht="25.2" customHeight="1">
      <c r="A763" s="305"/>
      <c r="B763" s="304"/>
      <c r="C763" s="303"/>
      <c r="D763" s="299"/>
      <c r="E763" s="299"/>
      <c r="F763" s="299"/>
      <c r="G763" s="299"/>
      <c r="H763" s="299"/>
      <c r="I763" s="299"/>
      <c r="J763" s="299"/>
      <c r="K763" s="299"/>
      <c r="L763" s="299"/>
      <c r="M763" s="299"/>
      <c r="N763" s="299"/>
      <c r="O763" s="299"/>
      <c r="P763" s="299"/>
      <c r="Q763" s="299"/>
      <c r="R763" s="299"/>
      <c r="S763" s="299"/>
      <c r="T763" s="299"/>
      <c r="U763" s="299"/>
      <c r="V763" s="299"/>
      <c r="W763" s="299"/>
      <c r="X763" s="299"/>
      <c r="Y763" s="299"/>
      <c r="Z763" s="299"/>
      <c r="AA763" s="299"/>
      <c r="AB763" s="299"/>
      <c r="AC763" s="299"/>
      <c r="AD763" s="299"/>
      <c r="AE763" s="299"/>
      <c r="AF763" s="299"/>
      <c r="AG763" s="299"/>
    </row>
    <row r="764" spans="1:33" ht="25.2" customHeight="1">
      <c r="A764" s="305"/>
      <c r="B764" s="304"/>
      <c r="C764" s="303"/>
      <c r="D764" s="299"/>
      <c r="E764" s="299"/>
      <c r="F764" s="299"/>
      <c r="G764" s="299"/>
      <c r="H764" s="299"/>
      <c r="I764" s="299"/>
      <c r="J764" s="299"/>
      <c r="K764" s="299"/>
      <c r="L764" s="299"/>
      <c r="M764" s="299"/>
      <c r="N764" s="299"/>
      <c r="O764" s="299"/>
      <c r="P764" s="299"/>
      <c r="Q764" s="299"/>
      <c r="R764" s="299"/>
      <c r="S764" s="299"/>
      <c r="T764" s="299"/>
      <c r="U764" s="299"/>
      <c r="V764" s="299"/>
      <c r="W764" s="299"/>
      <c r="X764" s="299"/>
      <c r="Y764" s="299"/>
      <c r="Z764" s="299"/>
      <c r="AA764" s="299"/>
      <c r="AB764" s="299"/>
      <c r="AC764" s="299"/>
      <c r="AD764" s="299"/>
      <c r="AE764" s="299"/>
      <c r="AF764" s="299"/>
      <c r="AG764" s="299"/>
    </row>
    <row r="765" spans="1:33" ht="25.2" customHeight="1">
      <c r="A765" s="305"/>
      <c r="B765" s="304"/>
      <c r="C765" s="303"/>
      <c r="D765" s="299"/>
      <c r="E765" s="299"/>
      <c r="F765" s="299"/>
      <c r="G765" s="299"/>
      <c r="H765" s="299"/>
      <c r="I765" s="299"/>
      <c r="J765" s="299"/>
      <c r="K765" s="299"/>
      <c r="L765" s="299"/>
      <c r="M765" s="299"/>
      <c r="N765" s="299"/>
      <c r="O765" s="299"/>
      <c r="P765" s="299"/>
      <c r="Q765" s="299"/>
      <c r="R765" s="299"/>
      <c r="S765" s="299"/>
      <c r="T765" s="299"/>
      <c r="U765" s="299"/>
      <c r="V765" s="299"/>
      <c r="W765" s="299"/>
      <c r="X765" s="299"/>
      <c r="Y765" s="299"/>
      <c r="Z765" s="299"/>
      <c r="AA765" s="299"/>
      <c r="AB765" s="299"/>
      <c r="AC765" s="299"/>
      <c r="AD765" s="299"/>
      <c r="AE765" s="299"/>
      <c r="AF765" s="299"/>
      <c r="AG765" s="299"/>
    </row>
    <row r="766" spans="1:33" ht="25.2" customHeight="1">
      <c r="A766" s="305"/>
      <c r="B766" s="304"/>
      <c r="C766" s="303"/>
      <c r="D766" s="299"/>
      <c r="E766" s="299"/>
      <c r="F766" s="299"/>
      <c r="G766" s="299"/>
      <c r="H766" s="299"/>
      <c r="I766" s="299"/>
      <c r="J766" s="299"/>
      <c r="K766" s="299"/>
      <c r="L766" s="299"/>
      <c r="M766" s="299"/>
      <c r="N766" s="299"/>
      <c r="O766" s="299"/>
      <c r="P766" s="299"/>
      <c r="Q766" s="299"/>
      <c r="R766" s="299"/>
      <c r="S766" s="299"/>
      <c r="T766" s="299"/>
      <c r="U766" s="299"/>
      <c r="V766" s="299"/>
      <c r="W766" s="299"/>
      <c r="X766" s="299"/>
      <c r="Y766" s="299"/>
      <c r="Z766" s="299"/>
      <c r="AA766" s="299"/>
      <c r="AB766" s="299"/>
      <c r="AC766" s="299"/>
      <c r="AD766" s="299"/>
      <c r="AE766" s="299"/>
      <c r="AF766" s="299"/>
      <c r="AG766" s="299"/>
    </row>
    <row r="767" spans="1:33" ht="25.2" customHeight="1">
      <c r="A767" s="305"/>
      <c r="B767" s="304"/>
      <c r="C767" s="303"/>
      <c r="D767" s="299"/>
      <c r="E767" s="299"/>
      <c r="F767" s="299"/>
      <c r="G767" s="299"/>
      <c r="H767" s="299"/>
      <c r="I767" s="299"/>
      <c r="J767" s="299"/>
      <c r="K767" s="299"/>
      <c r="L767" s="299"/>
      <c r="M767" s="299"/>
      <c r="N767" s="299"/>
      <c r="O767" s="299"/>
      <c r="P767" s="299"/>
      <c r="Q767" s="299"/>
      <c r="R767" s="299"/>
      <c r="S767" s="299"/>
      <c r="T767" s="299"/>
      <c r="U767" s="299"/>
      <c r="V767" s="299"/>
      <c r="W767" s="299"/>
      <c r="X767" s="299"/>
      <c r="Y767" s="299"/>
      <c r="Z767" s="299"/>
      <c r="AA767" s="299"/>
      <c r="AB767" s="299"/>
      <c r="AC767" s="299"/>
      <c r="AD767" s="299"/>
      <c r="AE767" s="299"/>
      <c r="AF767" s="299"/>
      <c r="AG767" s="299"/>
    </row>
    <row r="768" spans="1:33" ht="25.2" customHeight="1">
      <c r="A768" s="305"/>
      <c r="B768" s="304"/>
      <c r="C768" s="303"/>
      <c r="D768" s="299"/>
      <c r="E768" s="299"/>
      <c r="F768" s="299"/>
      <c r="G768" s="299"/>
      <c r="H768" s="299"/>
      <c r="I768" s="299"/>
      <c r="J768" s="299"/>
      <c r="K768" s="299"/>
      <c r="L768" s="299"/>
      <c r="M768" s="299"/>
      <c r="N768" s="299"/>
      <c r="O768" s="299"/>
      <c r="P768" s="299"/>
      <c r="Q768" s="299"/>
      <c r="R768" s="299"/>
      <c r="S768" s="299"/>
      <c r="T768" s="299"/>
      <c r="U768" s="299"/>
      <c r="V768" s="299"/>
      <c r="W768" s="299"/>
      <c r="X768" s="299"/>
      <c r="Y768" s="299"/>
      <c r="Z768" s="299"/>
      <c r="AA768" s="299"/>
      <c r="AB768" s="299"/>
      <c r="AC768" s="299"/>
      <c r="AD768" s="299"/>
      <c r="AE768" s="299"/>
      <c r="AF768" s="299"/>
      <c r="AG768" s="299"/>
    </row>
    <row r="769" spans="1:33" ht="25.2" customHeight="1">
      <c r="A769" s="305"/>
      <c r="B769" s="304"/>
      <c r="C769" s="303"/>
      <c r="D769" s="299"/>
      <c r="E769" s="299"/>
      <c r="F769" s="299"/>
      <c r="G769" s="299"/>
      <c r="H769" s="299"/>
      <c r="I769" s="299"/>
      <c r="J769" s="299"/>
      <c r="K769" s="299"/>
      <c r="L769" s="299"/>
      <c r="M769" s="299"/>
      <c r="N769" s="299"/>
      <c r="O769" s="299"/>
      <c r="P769" s="299"/>
      <c r="Q769" s="299"/>
      <c r="R769" s="299"/>
      <c r="S769" s="299"/>
      <c r="T769" s="299"/>
      <c r="U769" s="299"/>
      <c r="V769" s="299"/>
      <c r="W769" s="299"/>
      <c r="X769" s="299"/>
      <c r="Y769" s="299"/>
      <c r="Z769" s="299"/>
      <c r="AA769" s="299"/>
      <c r="AB769" s="299"/>
      <c r="AC769" s="299"/>
      <c r="AD769" s="299"/>
      <c r="AE769" s="299"/>
      <c r="AF769" s="299"/>
      <c r="AG769" s="299"/>
    </row>
    <row r="770" spans="1:33" ht="25.2" customHeight="1">
      <c r="A770" s="305"/>
      <c r="B770" s="304"/>
      <c r="C770" s="303"/>
      <c r="D770" s="299"/>
      <c r="E770" s="299"/>
      <c r="F770" s="299"/>
      <c r="G770" s="299"/>
      <c r="H770" s="299"/>
      <c r="I770" s="299"/>
      <c r="J770" s="299"/>
      <c r="K770" s="299"/>
      <c r="L770" s="299"/>
      <c r="M770" s="299"/>
      <c r="N770" s="299"/>
      <c r="O770" s="299"/>
      <c r="P770" s="299"/>
      <c r="Q770" s="299"/>
      <c r="R770" s="299"/>
      <c r="S770" s="299"/>
      <c r="T770" s="299"/>
      <c r="U770" s="299"/>
      <c r="V770" s="299"/>
      <c r="W770" s="299"/>
      <c r="X770" s="299"/>
      <c r="Y770" s="299"/>
      <c r="Z770" s="299"/>
      <c r="AA770" s="299"/>
      <c r="AB770" s="299"/>
      <c r="AC770" s="299"/>
      <c r="AD770" s="299"/>
      <c r="AE770" s="299"/>
      <c r="AF770" s="299"/>
      <c r="AG770" s="299"/>
    </row>
    <row r="771" spans="1:33" ht="25.2" customHeight="1">
      <c r="A771" s="305"/>
      <c r="B771" s="304"/>
      <c r="C771" s="303"/>
      <c r="D771" s="299"/>
      <c r="E771" s="299"/>
      <c r="F771" s="299"/>
      <c r="G771" s="299"/>
      <c r="H771" s="299"/>
      <c r="I771" s="299"/>
      <c r="J771" s="299"/>
      <c r="K771" s="299"/>
      <c r="L771" s="299"/>
      <c r="M771" s="299"/>
      <c r="N771" s="299"/>
      <c r="O771" s="299"/>
      <c r="P771" s="299"/>
      <c r="Q771" s="299"/>
      <c r="R771" s="299"/>
      <c r="S771" s="299"/>
      <c r="T771" s="299"/>
      <c r="U771" s="299"/>
      <c r="V771" s="299"/>
      <c r="W771" s="299"/>
      <c r="X771" s="299"/>
      <c r="Y771" s="299"/>
      <c r="Z771" s="299"/>
      <c r="AA771" s="299"/>
      <c r="AB771" s="299"/>
      <c r="AC771" s="299"/>
      <c r="AD771" s="299"/>
      <c r="AE771" s="299"/>
      <c r="AF771" s="299"/>
      <c r="AG771" s="299"/>
    </row>
    <row r="772" spans="1:33" ht="25.2" customHeight="1">
      <c r="A772" s="305"/>
      <c r="B772" s="304"/>
      <c r="C772" s="303"/>
      <c r="D772" s="299"/>
      <c r="E772" s="299"/>
      <c r="F772" s="299"/>
      <c r="G772" s="299"/>
      <c r="H772" s="299"/>
      <c r="I772" s="299"/>
      <c r="J772" s="299"/>
      <c r="K772" s="299"/>
      <c r="L772" s="299"/>
      <c r="M772" s="299"/>
      <c r="N772" s="299"/>
      <c r="O772" s="299"/>
      <c r="P772" s="299"/>
      <c r="Q772" s="299"/>
      <c r="R772" s="299"/>
      <c r="S772" s="299"/>
      <c r="T772" s="299"/>
      <c r="U772" s="299"/>
      <c r="V772" s="299"/>
      <c r="W772" s="299"/>
      <c r="X772" s="299"/>
      <c r="Y772" s="299"/>
      <c r="Z772" s="299"/>
      <c r="AA772" s="299"/>
      <c r="AB772" s="299"/>
      <c r="AC772" s="299"/>
      <c r="AD772" s="299"/>
      <c r="AE772" s="299"/>
      <c r="AF772" s="299"/>
      <c r="AG772" s="299"/>
    </row>
    <row r="773" spans="1:33" ht="25.2" customHeight="1">
      <c r="A773" s="305"/>
      <c r="B773" s="304"/>
      <c r="C773" s="303"/>
      <c r="D773" s="299"/>
      <c r="E773" s="299"/>
      <c r="F773" s="299"/>
      <c r="G773" s="299"/>
      <c r="H773" s="299"/>
      <c r="I773" s="299"/>
      <c r="J773" s="299"/>
      <c r="K773" s="299"/>
      <c r="L773" s="299"/>
      <c r="M773" s="299"/>
      <c r="N773" s="299"/>
      <c r="O773" s="299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299"/>
      <c r="AA773" s="299"/>
      <c r="AB773" s="299"/>
      <c r="AC773" s="299"/>
      <c r="AD773" s="299"/>
      <c r="AE773" s="299"/>
      <c r="AF773" s="299"/>
      <c r="AG773" s="299"/>
    </row>
    <row r="774" spans="1:33" ht="25.2" customHeight="1">
      <c r="A774" s="305"/>
      <c r="B774" s="304"/>
      <c r="C774" s="303"/>
      <c r="D774" s="299"/>
      <c r="E774" s="299"/>
      <c r="F774" s="299"/>
      <c r="G774" s="299"/>
      <c r="H774" s="299"/>
      <c r="I774" s="299"/>
      <c r="J774" s="299"/>
      <c r="K774" s="299"/>
      <c r="L774" s="299"/>
      <c r="M774" s="29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299"/>
      <c r="AA774" s="299"/>
      <c r="AB774" s="299"/>
      <c r="AC774" s="299"/>
      <c r="AD774" s="299"/>
      <c r="AE774" s="299"/>
      <c r="AF774" s="299"/>
      <c r="AG774" s="299"/>
    </row>
    <row r="775" spans="1:33" ht="25.2" customHeight="1">
      <c r="A775" s="305"/>
      <c r="B775" s="304"/>
      <c r="C775" s="303"/>
      <c r="D775" s="299"/>
      <c r="E775" s="299"/>
      <c r="F775" s="299"/>
      <c r="G775" s="299"/>
      <c r="H775" s="299"/>
      <c r="I775" s="299"/>
      <c r="J775" s="299"/>
      <c r="K775" s="299"/>
      <c r="L775" s="299"/>
      <c r="M775" s="299"/>
      <c r="N775" s="299"/>
      <c r="O775" s="299"/>
      <c r="P775" s="299"/>
      <c r="Q775" s="299"/>
      <c r="R775" s="299"/>
      <c r="S775" s="299"/>
      <c r="T775" s="299"/>
      <c r="U775" s="299"/>
      <c r="V775" s="299"/>
      <c r="W775" s="299"/>
      <c r="X775" s="299"/>
      <c r="Y775" s="299"/>
      <c r="Z775" s="299"/>
      <c r="AA775" s="299"/>
      <c r="AB775" s="299"/>
      <c r="AC775" s="299"/>
      <c r="AD775" s="299"/>
      <c r="AE775" s="299"/>
      <c r="AF775" s="299"/>
      <c r="AG775" s="299"/>
    </row>
    <row r="776" spans="1:33" ht="25.2" customHeight="1">
      <c r="A776" s="305"/>
      <c r="B776" s="304"/>
      <c r="C776" s="303"/>
      <c r="D776" s="299"/>
      <c r="E776" s="299"/>
      <c r="F776" s="299"/>
      <c r="G776" s="299"/>
      <c r="H776" s="299"/>
      <c r="I776" s="299"/>
      <c r="J776" s="299"/>
      <c r="K776" s="299"/>
      <c r="L776" s="299"/>
      <c r="M776" s="299"/>
      <c r="N776" s="299"/>
      <c r="O776" s="299"/>
      <c r="P776" s="299"/>
      <c r="Q776" s="299"/>
      <c r="R776" s="299"/>
      <c r="S776" s="299"/>
      <c r="T776" s="299"/>
      <c r="U776" s="299"/>
      <c r="V776" s="299"/>
      <c r="W776" s="299"/>
      <c r="X776" s="299"/>
      <c r="Y776" s="299"/>
      <c r="Z776" s="299"/>
      <c r="AA776" s="299"/>
      <c r="AB776" s="299"/>
      <c r="AC776" s="299"/>
      <c r="AD776" s="299"/>
      <c r="AE776" s="299"/>
      <c r="AF776" s="299"/>
      <c r="AG776" s="299"/>
    </row>
    <row r="777" spans="1:33" ht="25.2" customHeight="1">
      <c r="A777" s="305"/>
      <c r="B777" s="304"/>
      <c r="C777" s="303"/>
      <c r="D777" s="299"/>
      <c r="E777" s="299"/>
      <c r="F777" s="299"/>
      <c r="G777" s="299"/>
      <c r="H777" s="299"/>
      <c r="I777" s="299"/>
      <c r="J777" s="299"/>
      <c r="K777" s="299"/>
      <c r="L777" s="299"/>
      <c r="M777" s="299"/>
      <c r="N777" s="299"/>
      <c r="O777" s="299"/>
      <c r="P777" s="299"/>
      <c r="Q777" s="299"/>
      <c r="R777" s="299"/>
      <c r="S777" s="299"/>
      <c r="T777" s="299"/>
      <c r="U777" s="299"/>
      <c r="V777" s="299"/>
      <c r="W777" s="299"/>
      <c r="X777" s="299"/>
      <c r="Y777" s="299"/>
      <c r="Z777" s="299"/>
      <c r="AA777" s="299"/>
      <c r="AB777" s="299"/>
      <c r="AC777" s="299"/>
      <c r="AD777" s="299"/>
      <c r="AE777" s="299"/>
      <c r="AF777" s="299"/>
      <c r="AG777" s="299"/>
    </row>
    <row r="778" spans="1:33" ht="25.2" customHeight="1">
      <c r="A778" s="305"/>
      <c r="B778" s="304"/>
      <c r="C778" s="303"/>
      <c r="D778" s="299"/>
      <c r="E778" s="299"/>
      <c r="F778" s="299"/>
      <c r="G778" s="299"/>
      <c r="H778" s="299"/>
      <c r="I778" s="299"/>
      <c r="J778" s="299"/>
      <c r="K778" s="299"/>
      <c r="L778" s="299"/>
      <c r="M778" s="299"/>
      <c r="N778" s="299"/>
      <c r="O778" s="299"/>
      <c r="P778" s="299"/>
      <c r="Q778" s="299"/>
      <c r="R778" s="299"/>
      <c r="S778" s="299"/>
      <c r="T778" s="299"/>
      <c r="U778" s="299"/>
      <c r="V778" s="299"/>
      <c r="W778" s="299"/>
      <c r="X778" s="299"/>
      <c r="Y778" s="299"/>
      <c r="Z778" s="299"/>
      <c r="AA778" s="299"/>
      <c r="AB778" s="299"/>
      <c r="AC778" s="299"/>
      <c r="AD778" s="299"/>
      <c r="AE778" s="299"/>
      <c r="AF778" s="299"/>
      <c r="AG778" s="299"/>
    </row>
    <row r="779" spans="1:33" ht="25.2" customHeight="1">
      <c r="A779" s="305"/>
      <c r="B779" s="304"/>
      <c r="C779" s="303"/>
      <c r="D779" s="299"/>
      <c r="E779" s="299"/>
      <c r="F779" s="299"/>
      <c r="G779" s="299"/>
      <c r="H779" s="299"/>
      <c r="I779" s="299"/>
      <c r="J779" s="299"/>
      <c r="K779" s="299"/>
      <c r="L779" s="299"/>
      <c r="M779" s="299"/>
      <c r="N779" s="299"/>
      <c r="O779" s="299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299"/>
      <c r="AA779" s="299"/>
      <c r="AB779" s="299"/>
      <c r="AC779" s="299"/>
      <c r="AD779" s="299"/>
      <c r="AE779" s="299"/>
      <c r="AF779" s="299"/>
      <c r="AG779" s="299"/>
    </row>
    <row r="780" spans="1:33" ht="25.2" customHeight="1">
      <c r="A780" s="305"/>
      <c r="B780" s="304"/>
      <c r="C780" s="303"/>
      <c r="D780" s="299"/>
      <c r="E780" s="299"/>
      <c r="F780" s="299"/>
      <c r="G780" s="299"/>
      <c r="H780" s="299"/>
      <c r="I780" s="299"/>
      <c r="J780" s="299"/>
      <c r="K780" s="299"/>
      <c r="L780" s="299"/>
      <c r="M780" s="299"/>
      <c r="N780" s="299"/>
      <c r="O780" s="299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299"/>
      <c r="AA780" s="299"/>
      <c r="AB780" s="299"/>
      <c r="AC780" s="299"/>
      <c r="AD780" s="299"/>
      <c r="AE780" s="299"/>
      <c r="AF780" s="299"/>
      <c r="AG780" s="299"/>
    </row>
    <row r="781" spans="1:33" ht="25.2" customHeight="1">
      <c r="A781" s="305"/>
      <c r="B781" s="304"/>
      <c r="C781" s="303"/>
      <c r="D781" s="299"/>
      <c r="E781" s="299"/>
      <c r="F781" s="299"/>
      <c r="G781" s="299"/>
      <c r="H781" s="299"/>
      <c r="I781" s="299"/>
      <c r="J781" s="299"/>
      <c r="K781" s="299"/>
      <c r="L781" s="299"/>
      <c r="M781" s="29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299"/>
      <c r="AA781" s="299"/>
      <c r="AB781" s="299"/>
      <c r="AC781" s="299"/>
      <c r="AD781" s="299"/>
      <c r="AE781" s="299"/>
      <c r="AF781" s="299"/>
      <c r="AG781" s="299"/>
    </row>
    <row r="782" spans="1:33" ht="25.2" customHeight="1">
      <c r="A782" s="305"/>
      <c r="B782" s="304"/>
      <c r="C782" s="303"/>
      <c r="D782" s="299"/>
      <c r="E782" s="299"/>
      <c r="F782" s="299"/>
      <c r="G782" s="299"/>
      <c r="H782" s="299"/>
      <c r="I782" s="299"/>
      <c r="J782" s="299"/>
      <c r="K782" s="299"/>
      <c r="L782" s="299"/>
      <c r="M782" s="299"/>
      <c r="N782" s="299"/>
      <c r="O782" s="299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299"/>
      <c r="AA782" s="299"/>
      <c r="AB782" s="299"/>
      <c r="AC782" s="299"/>
      <c r="AD782" s="299"/>
      <c r="AE782" s="299"/>
      <c r="AF782" s="299"/>
      <c r="AG782" s="299"/>
    </row>
    <row r="783" spans="1:33" ht="25.2" customHeight="1">
      <c r="A783" s="305"/>
      <c r="B783" s="304"/>
      <c r="C783" s="303"/>
      <c r="D783" s="299"/>
      <c r="E783" s="299"/>
      <c r="F783" s="299"/>
      <c r="G783" s="299"/>
      <c r="H783" s="299"/>
      <c r="I783" s="299"/>
      <c r="J783" s="299"/>
      <c r="K783" s="299"/>
      <c r="L783" s="299"/>
      <c r="M783" s="299"/>
      <c r="N783" s="299"/>
      <c r="O783" s="299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299"/>
      <c r="AA783" s="299"/>
      <c r="AB783" s="299"/>
      <c r="AC783" s="299"/>
      <c r="AD783" s="299"/>
      <c r="AE783" s="299"/>
      <c r="AF783" s="299"/>
      <c r="AG783" s="299"/>
    </row>
    <row r="784" spans="1:33" ht="25.2" customHeight="1">
      <c r="A784" s="305"/>
      <c r="B784" s="304"/>
      <c r="C784" s="303"/>
      <c r="D784" s="299"/>
      <c r="E784" s="299"/>
      <c r="F784" s="299"/>
      <c r="G784" s="299"/>
      <c r="H784" s="299"/>
      <c r="I784" s="299"/>
      <c r="J784" s="299"/>
      <c r="K784" s="299"/>
      <c r="L784" s="299"/>
      <c r="M784" s="299"/>
      <c r="N784" s="299"/>
      <c r="O784" s="299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299"/>
      <c r="AA784" s="299"/>
      <c r="AB784" s="299"/>
      <c r="AC784" s="299"/>
      <c r="AD784" s="299"/>
      <c r="AE784" s="299"/>
      <c r="AF784" s="299"/>
      <c r="AG784" s="299"/>
    </row>
    <row r="785" spans="1:33" ht="25.2" customHeight="1">
      <c r="A785" s="305"/>
      <c r="B785" s="304"/>
      <c r="C785" s="303"/>
      <c r="D785" s="299"/>
      <c r="E785" s="299"/>
      <c r="F785" s="299"/>
      <c r="G785" s="299"/>
      <c r="H785" s="299"/>
      <c r="I785" s="299"/>
      <c r="J785" s="299"/>
      <c r="K785" s="299"/>
      <c r="L785" s="299"/>
      <c r="M785" s="299"/>
      <c r="N785" s="299"/>
      <c r="O785" s="299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299"/>
      <c r="AA785" s="299"/>
      <c r="AB785" s="299"/>
      <c r="AC785" s="299"/>
      <c r="AD785" s="299"/>
      <c r="AE785" s="299"/>
      <c r="AF785" s="299"/>
      <c r="AG785" s="299"/>
    </row>
    <row r="786" spans="1:33" ht="25.2" customHeight="1">
      <c r="A786" s="305"/>
      <c r="B786" s="304"/>
      <c r="C786" s="303"/>
      <c r="D786" s="299"/>
      <c r="E786" s="299"/>
      <c r="F786" s="299"/>
      <c r="G786" s="299"/>
      <c r="H786" s="299"/>
      <c r="I786" s="299"/>
      <c r="J786" s="299"/>
      <c r="K786" s="299"/>
      <c r="L786" s="299"/>
      <c r="M786" s="29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299"/>
      <c r="AA786" s="299"/>
      <c r="AB786" s="299"/>
      <c r="AC786" s="299"/>
      <c r="AD786" s="299"/>
      <c r="AE786" s="299"/>
      <c r="AF786" s="299"/>
      <c r="AG786" s="299"/>
    </row>
    <row r="787" spans="1:33" ht="25.2" customHeight="1">
      <c r="A787" s="305"/>
      <c r="B787" s="304"/>
      <c r="C787" s="303"/>
      <c r="D787" s="299"/>
      <c r="E787" s="299"/>
      <c r="F787" s="299"/>
      <c r="G787" s="299"/>
      <c r="H787" s="299"/>
      <c r="I787" s="299"/>
      <c r="J787" s="299"/>
      <c r="K787" s="299"/>
      <c r="L787" s="299"/>
      <c r="M787" s="29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299"/>
      <c r="AA787" s="299"/>
      <c r="AB787" s="299"/>
      <c r="AC787" s="299"/>
      <c r="AD787" s="299"/>
      <c r="AE787" s="299"/>
      <c r="AF787" s="299"/>
      <c r="AG787" s="299"/>
    </row>
    <row r="788" spans="1:33" ht="25.2" customHeight="1">
      <c r="A788" s="305"/>
      <c r="B788" s="304"/>
      <c r="C788" s="303"/>
      <c r="D788" s="299"/>
      <c r="E788" s="299"/>
      <c r="F788" s="299"/>
      <c r="G788" s="299"/>
      <c r="H788" s="299"/>
      <c r="I788" s="299"/>
      <c r="J788" s="299"/>
      <c r="K788" s="299"/>
      <c r="L788" s="299"/>
      <c r="M788" s="299"/>
      <c r="N788" s="299"/>
      <c r="O788" s="299"/>
      <c r="P788" s="299"/>
      <c r="Q788" s="299"/>
      <c r="R788" s="299"/>
      <c r="S788" s="299"/>
      <c r="T788" s="299"/>
      <c r="U788" s="299"/>
      <c r="V788" s="299"/>
      <c r="W788" s="299"/>
      <c r="X788" s="299"/>
      <c r="Y788" s="299"/>
      <c r="Z788" s="299"/>
      <c r="AA788" s="299"/>
      <c r="AB788" s="299"/>
      <c r="AC788" s="299"/>
      <c r="AD788" s="299"/>
      <c r="AE788" s="299"/>
      <c r="AF788" s="299"/>
      <c r="AG788" s="299"/>
    </row>
    <row r="789" spans="1:33" ht="25.2" customHeight="1">
      <c r="A789" s="305"/>
      <c r="B789" s="304"/>
      <c r="C789" s="303"/>
      <c r="D789" s="299"/>
      <c r="E789" s="299"/>
      <c r="F789" s="299"/>
      <c r="G789" s="299"/>
      <c r="H789" s="299"/>
      <c r="I789" s="299"/>
      <c r="J789" s="299"/>
      <c r="K789" s="299"/>
      <c r="L789" s="299"/>
      <c r="M789" s="299"/>
      <c r="N789" s="299"/>
      <c r="O789" s="299"/>
      <c r="P789" s="299"/>
      <c r="Q789" s="299"/>
      <c r="R789" s="299"/>
      <c r="S789" s="299"/>
      <c r="T789" s="299"/>
      <c r="U789" s="299"/>
      <c r="V789" s="299"/>
      <c r="W789" s="299"/>
      <c r="X789" s="299"/>
      <c r="Y789" s="299"/>
      <c r="Z789" s="299"/>
      <c r="AA789" s="299"/>
      <c r="AB789" s="299"/>
      <c r="AC789" s="299"/>
      <c r="AD789" s="299"/>
      <c r="AE789" s="299"/>
      <c r="AF789" s="299"/>
      <c r="AG789" s="299"/>
    </row>
    <row r="790" spans="1:33" ht="25.2" customHeight="1">
      <c r="A790" s="305"/>
      <c r="B790" s="304"/>
      <c r="C790" s="303"/>
      <c r="D790" s="299"/>
      <c r="E790" s="299"/>
      <c r="F790" s="299"/>
      <c r="G790" s="299"/>
      <c r="H790" s="299"/>
      <c r="I790" s="299"/>
      <c r="J790" s="299"/>
      <c r="K790" s="299"/>
      <c r="L790" s="299"/>
      <c r="M790" s="299"/>
      <c r="N790" s="299"/>
      <c r="O790" s="299"/>
      <c r="P790" s="299"/>
      <c r="Q790" s="299"/>
      <c r="R790" s="299"/>
      <c r="S790" s="299"/>
      <c r="T790" s="299"/>
      <c r="U790" s="299"/>
      <c r="V790" s="299"/>
      <c r="W790" s="299"/>
      <c r="X790" s="299"/>
      <c r="Y790" s="299"/>
      <c r="Z790" s="299"/>
      <c r="AA790" s="299"/>
      <c r="AB790" s="299"/>
      <c r="AC790" s="299"/>
      <c r="AD790" s="299"/>
      <c r="AE790" s="299"/>
      <c r="AF790" s="299"/>
      <c r="AG790" s="299"/>
    </row>
    <row r="791" spans="1:33" ht="25.2" customHeight="1">
      <c r="A791" s="305"/>
      <c r="B791" s="304"/>
      <c r="C791" s="303"/>
      <c r="D791" s="299"/>
      <c r="E791" s="299"/>
      <c r="F791" s="299"/>
      <c r="G791" s="299"/>
      <c r="H791" s="299"/>
      <c r="I791" s="299"/>
      <c r="J791" s="299"/>
      <c r="K791" s="299"/>
      <c r="L791" s="299"/>
      <c r="M791" s="299"/>
      <c r="N791" s="299"/>
      <c r="O791" s="299"/>
      <c r="P791" s="299"/>
      <c r="Q791" s="299"/>
      <c r="R791" s="299"/>
      <c r="S791" s="299"/>
      <c r="T791" s="299"/>
      <c r="U791" s="299"/>
      <c r="V791" s="299"/>
      <c r="W791" s="299"/>
      <c r="X791" s="299"/>
      <c r="Y791" s="299"/>
      <c r="Z791" s="299"/>
      <c r="AA791" s="299"/>
      <c r="AB791" s="299"/>
      <c r="AC791" s="299"/>
      <c r="AD791" s="299"/>
      <c r="AE791" s="299"/>
      <c r="AF791" s="299"/>
      <c r="AG791" s="299"/>
    </row>
    <row r="792" spans="1:33" ht="25.2" customHeight="1">
      <c r="A792" s="305"/>
      <c r="B792" s="304"/>
      <c r="C792" s="303"/>
      <c r="D792" s="299"/>
      <c r="E792" s="299"/>
      <c r="F792" s="299"/>
      <c r="G792" s="299"/>
      <c r="H792" s="299"/>
      <c r="I792" s="299"/>
      <c r="J792" s="299"/>
      <c r="K792" s="299"/>
      <c r="L792" s="299"/>
      <c r="M792" s="299"/>
      <c r="N792" s="299"/>
      <c r="O792" s="299"/>
      <c r="P792" s="299"/>
      <c r="Q792" s="299"/>
      <c r="R792" s="299"/>
      <c r="S792" s="299"/>
      <c r="T792" s="299"/>
      <c r="U792" s="299"/>
      <c r="V792" s="299"/>
      <c r="W792" s="299"/>
      <c r="X792" s="299"/>
      <c r="Y792" s="299"/>
      <c r="Z792" s="299"/>
      <c r="AA792" s="299"/>
      <c r="AB792" s="299"/>
      <c r="AC792" s="299"/>
      <c r="AD792" s="299"/>
      <c r="AE792" s="299"/>
      <c r="AF792" s="299"/>
      <c r="AG792" s="299"/>
    </row>
    <row r="793" spans="1:33" ht="25.2" customHeight="1">
      <c r="A793" s="305"/>
      <c r="B793" s="304"/>
      <c r="C793" s="303"/>
      <c r="D793" s="299"/>
      <c r="E793" s="299"/>
      <c r="F793" s="299"/>
      <c r="G793" s="299"/>
      <c r="H793" s="299"/>
      <c r="I793" s="299"/>
      <c r="J793" s="299"/>
      <c r="K793" s="299"/>
      <c r="L793" s="299"/>
      <c r="M793" s="299"/>
      <c r="N793" s="299"/>
      <c r="O793" s="299"/>
      <c r="P793" s="299"/>
      <c r="Q793" s="299"/>
      <c r="R793" s="299"/>
      <c r="S793" s="299"/>
      <c r="T793" s="299"/>
      <c r="U793" s="299"/>
      <c r="V793" s="299"/>
      <c r="W793" s="299"/>
      <c r="X793" s="299"/>
      <c r="Y793" s="299"/>
      <c r="Z793" s="299"/>
      <c r="AA793" s="299"/>
      <c r="AB793" s="299"/>
      <c r="AC793" s="299"/>
      <c r="AD793" s="299"/>
      <c r="AE793" s="299"/>
      <c r="AF793" s="299"/>
      <c r="AG793" s="299"/>
    </row>
    <row r="794" spans="1:33" ht="25.2" customHeight="1">
      <c r="A794" s="305"/>
      <c r="B794" s="304"/>
      <c r="C794" s="303"/>
      <c r="D794" s="299"/>
      <c r="E794" s="299"/>
      <c r="F794" s="299"/>
      <c r="G794" s="299"/>
      <c r="H794" s="299"/>
      <c r="I794" s="299"/>
      <c r="J794" s="299"/>
      <c r="K794" s="299"/>
      <c r="L794" s="299"/>
      <c r="M794" s="299"/>
      <c r="N794" s="299"/>
      <c r="O794" s="299"/>
      <c r="P794" s="299"/>
      <c r="Q794" s="299"/>
      <c r="R794" s="299"/>
      <c r="S794" s="299"/>
      <c r="T794" s="299"/>
      <c r="U794" s="299"/>
      <c r="V794" s="299"/>
      <c r="W794" s="299"/>
      <c r="X794" s="299"/>
      <c r="Y794" s="299"/>
      <c r="Z794" s="299"/>
      <c r="AA794" s="299"/>
      <c r="AB794" s="299"/>
      <c r="AC794" s="299"/>
      <c r="AD794" s="299"/>
      <c r="AE794" s="299"/>
      <c r="AF794" s="299"/>
      <c r="AG794" s="299"/>
    </row>
    <row r="795" spans="1:33" ht="25.2" customHeight="1">
      <c r="A795" s="305"/>
      <c r="B795" s="304"/>
      <c r="C795" s="303"/>
      <c r="D795" s="299"/>
      <c r="E795" s="299"/>
      <c r="F795" s="299"/>
      <c r="G795" s="299"/>
      <c r="H795" s="299"/>
      <c r="I795" s="299"/>
      <c r="J795" s="299"/>
      <c r="K795" s="299"/>
      <c r="L795" s="299"/>
      <c r="M795" s="299"/>
      <c r="N795" s="299"/>
      <c r="O795" s="299"/>
      <c r="P795" s="299"/>
      <c r="Q795" s="299"/>
      <c r="R795" s="299"/>
      <c r="S795" s="299"/>
      <c r="T795" s="299"/>
      <c r="U795" s="299"/>
      <c r="V795" s="299"/>
      <c r="W795" s="299"/>
      <c r="X795" s="299"/>
      <c r="Y795" s="299"/>
      <c r="Z795" s="299"/>
      <c r="AA795" s="299"/>
      <c r="AB795" s="299"/>
      <c r="AC795" s="299"/>
      <c r="AD795" s="299"/>
      <c r="AE795" s="299"/>
      <c r="AF795" s="299"/>
      <c r="AG795" s="299"/>
    </row>
    <row r="796" spans="1:33" ht="25.2" customHeight="1">
      <c r="A796" s="305"/>
      <c r="B796" s="304"/>
      <c r="C796" s="303"/>
      <c r="D796" s="299"/>
      <c r="E796" s="299"/>
      <c r="F796" s="299"/>
      <c r="G796" s="299"/>
      <c r="H796" s="299"/>
      <c r="I796" s="299"/>
      <c r="J796" s="299"/>
      <c r="K796" s="299"/>
      <c r="L796" s="299"/>
      <c r="M796" s="299"/>
      <c r="N796" s="299"/>
      <c r="O796" s="299"/>
      <c r="P796" s="299"/>
      <c r="Q796" s="299"/>
      <c r="R796" s="299"/>
      <c r="S796" s="299"/>
      <c r="T796" s="299"/>
      <c r="U796" s="299"/>
      <c r="V796" s="299"/>
      <c r="W796" s="299"/>
      <c r="X796" s="299"/>
      <c r="Y796" s="299"/>
      <c r="Z796" s="299"/>
      <c r="AA796" s="299"/>
      <c r="AB796" s="299"/>
      <c r="AC796" s="299"/>
      <c r="AD796" s="299"/>
      <c r="AE796" s="299"/>
      <c r="AF796" s="299"/>
      <c r="AG796" s="299"/>
    </row>
    <row r="797" spans="1:33" ht="25.2" customHeight="1">
      <c r="A797" s="305"/>
      <c r="B797" s="304"/>
      <c r="C797" s="303"/>
      <c r="D797" s="299"/>
      <c r="E797" s="299"/>
      <c r="F797" s="299"/>
      <c r="G797" s="299"/>
      <c r="H797" s="299"/>
      <c r="I797" s="299"/>
      <c r="J797" s="299"/>
      <c r="K797" s="299"/>
      <c r="L797" s="299"/>
      <c r="M797" s="299"/>
      <c r="N797" s="299"/>
      <c r="O797" s="299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299"/>
      <c r="AA797" s="299"/>
      <c r="AB797" s="299"/>
      <c r="AC797" s="299"/>
      <c r="AD797" s="299"/>
      <c r="AE797" s="299"/>
      <c r="AF797" s="299"/>
      <c r="AG797" s="299"/>
    </row>
    <row r="798" spans="1:33" ht="25.2" customHeight="1">
      <c r="A798" s="305"/>
      <c r="B798" s="304"/>
      <c r="C798" s="303"/>
      <c r="D798" s="299"/>
      <c r="E798" s="299"/>
      <c r="F798" s="299"/>
      <c r="G798" s="299"/>
      <c r="H798" s="299"/>
      <c r="I798" s="299"/>
      <c r="J798" s="299"/>
      <c r="K798" s="299"/>
      <c r="L798" s="299"/>
      <c r="M798" s="299"/>
      <c r="N798" s="299"/>
      <c r="O798" s="299"/>
      <c r="P798" s="299"/>
      <c r="Q798" s="299"/>
      <c r="R798" s="299"/>
      <c r="S798" s="299"/>
      <c r="T798" s="299"/>
      <c r="U798" s="299"/>
      <c r="V798" s="299"/>
      <c r="W798" s="299"/>
      <c r="X798" s="299"/>
      <c r="Y798" s="299"/>
      <c r="Z798" s="299"/>
      <c r="AA798" s="299"/>
      <c r="AB798" s="299"/>
      <c r="AC798" s="299"/>
      <c r="AD798" s="299"/>
      <c r="AE798" s="299"/>
      <c r="AF798" s="299"/>
      <c r="AG798" s="299"/>
    </row>
    <row r="799" spans="1:33" ht="25.2" customHeight="1">
      <c r="A799" s="305"/>
      <c r="B799" s="304"/>
      <c r="C799" s="303"/>
      <c r="D799" s="299"/>
      <c r="E799" s="299"/>
      <c r="F799" s="299"/>
      <c r="G799" s="299"/>
      <c r="H799" s="299"/>
      <c r="I799" s="299"/>
      <c r="J799" s="299"/>
      <c r="K799" s="299"/>
      <c r="L799" s="299"/>
      <c r="M799" s="29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299"/>
      <c r="AA799" s="299"/>
      <c r="AB799" s="299"/>
      <c r="AC799" s="299"/>
      <c r="AD799" s="299"/>
      <c r="AE799" s="299"/>
      <c r="AF799" s="299"/>
      <c r="AG799" s="299"/>
    </row>
    <row r="800" spans="1:33" ht="25.2" customHeight="1">
      <c r="A800" s="305"/>
      <c r="B800" s="304"/>
      <c r="C800" s="303"/>
      <c r="D800" s="299"/>
      <c r="E800" s="299"/>
      <c r="F800" s="299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299"/>
      <c r="AA800" s="299"/>
      <c r="AB800" s="299"/>
      <c r="AC800" s="299"/>
      <c r="AD800" s="299"/>
      <c r="AE800" s="299"/>
      <c r="AF800" s="299"/>
      <c r="AG800" s="299"/>
    </row>
    <row r="801" spans="1:33" ht="25.2" customHeight="1">
      <c r="A801" s="305"/>
      <c r="B801" s="304"/>
      <c r="C801" s="303"/>
      <c r="D801" s="299"/>
      <c r="E801" s="299"/>
      <c r="F801" s="299"/>
      <c r="G801" s="299"/>
      <c r="H801" s="299"/>
      <c r="I801" s="299"/>
      <c r="J801" s="299"/>
      <c r="K801" s="299"/>
      <c r="L801" s="299"/>
      <c r="M801" s="29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299"/>
      <c r="Z801" s="299"/>
      <c r="AA801" s="299"/>
      <c r="AB801" s="299"/>
      <c r="AC801" s="299"/>
      <c r="AD801" s="299"/>
      <c r="AE801" s="299"/>
      <c r="AF801" s="299"/>
      <c r="AG801" s="299"/>
    </row>
    <row r="802" spans="1:33" ht="25.2" customHeight="1">
      <c r="A802" s="305"/>
      <c r="B802" s="304"/>
      <c r="C802" s="303"/>
      <c r="D802" s="299"/>
      <c r="E802" s="299"/>
      <c r="F802" s="299"/>
      <c r="G802" s="299"/>
      <c r="H802" s="299"/>
      <c r="I802" s="299"/>
      <c r="J802" s="299"/>
      <c r="K802" s="299"/>
      <c r="L802" s="299"/>
      <c r="M802" s="299"/>
      <c r="N802" s="299"/>
      <c r="O802" s="299"/>
      <c r="P802" s="299"/>
      <c r="Q802" s="299"/>
      <c r="R802" s="299"/>
      <c r="S802" s="299"/>
      <c r="T802" s="299"/>
      <c r="U802" s="299"/>
      <c r="V802" s="299"/>
      <c r="W802" s="299"/>
      <c r="X802" s="299"/>
      <c r="Y802" s="299"/>
      <c r="Z802" s="299"/>
      <c r="AA802" s="299"/>
      <c r="AB802" s="299"/>
      <c r="AC802" s="299"/>
      <c r="AD802" s="299"/>
      <c r="AE802" s="299"/>
      <c r="AF802" s="299"/>
      <c r="AG802" s="299"/>
    </row>
    <row r="803" spans="1:33" ht="25.2" customHeight="1">
      <c r="A803" s="305"/>
      <c r="B803" s="304"/>
      <c r="C803" s="303"/>
      <c r="D803" s="299"/>
      <c r="E803" s="299"/>
      <c r="F803" s="299"/>
      <c r="G803" s="299"/>
      <c r="H803" s="299"/>
      <c r="I803" s="299"/>
      <c r="J803" s="299"/>
      <c r="K803" s="299"/>
      <c r="L803" s="299"/>
      <c r="M803" s="299"/>
      <c r="N803" s="299"/>
      <c r="O803" s="299"/>
      <c r="P803" s="299"/>
      <c r="Q803" s="299"/>
      <c r="R803" s="299"/>
      <c r="S803" s="299"/>
      <c r="T803" s="299"/>
      <c r="U803" s="299"/>
      <c r="V803" s="299"/>
      <c r="W803" s="299"/>
      <c r="X803" s="299"/>
      <c r="Y803" s="299"/>
      <c r="Z803" s="299"/>
      <c r="AA803" s="299"/>
      <c r="AB803" s="299"/>
      <c r="AC803" s="299"/>
      <c r="AD803" s="299"/>
      <c r="AE803" s="299"/>
      <c r="AF803" s="299"/>
      <c r="AG803" s="299"/>
    </row>
    <row r="804" spans="1:33" ht="25.2" customHeight="1">
      <c r="A804" s="305"/>
      <c r="B804" s="304"/>
      <c r="C804" s="303"/>
      <c r="D804" s="299"/>
      <c r="E804" s="299"/>
      <c r="F804" s="299"/>
      <c r="G804" s="299"/>
      <c r="H804" s="299"/>
      <c r="I804" s="299"/>
      <c r="J804" s="299"/>
      <c r="K804" s="299"/>
      <c r="L804" s="299"/>
      <c r="M804" s="29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299"/>
      <c r="AA804" s="299"/>
      <c r="AB804" s="299"/>
      <c r="AC804" s="299"/>
      <c r="AD804" s="299"/>
      <c r="AE804" s="299"/>
      <c r="AF804" s="299"/>
      <c r="AG804" s="299"/>
    </row>
    <row r="805" spans="1:33" ht="25.2" customHeight="1">
      <c r="A805" s="305"/>
      <c r="B805" s="304"/>
      <c r="C805" s="303"/>
      <c r="D805" s="299"/>
      <c r="E805" s="299"/>
      <c r="F805" s="299"/>
      <c r="G805" s="299"/>
      <c r="H805" s="299"/>
      <c r="I805" s="299"/>
      <c r="J805" s="299"/>
      <c r="K805" s="299"/>
      <c r="L805" s="299"/>
      <c r="M805" s="299"/>
      <c r="N805" s="299"/>
      <c r="O805" s="299"/>
      <c r="P805" s="299"/>
      <c r="Q805" s="299"/>
      <c r="R805" s="299"/>
      <c r="S805" s="299"/>
      <c r="T805" s="299"/>
      <c r="U805" s="299"/>
      <c r="V805" s="299"/>
      <c r="W805" s="299"/>
      <c r="X805" s="299"/>
      <c r="Y805" s="299"/>
      <c r="Z805" s="299"/>
      <c r="AA805" s="299"/>
      <c r="AB805" s="299"/>
      <c r="AC805" s="299"/>
      <c r="AD805" s="299"/>
      <c r="AE805" s="299"/>
      <c r="AF805" s="299"/>
      <c r="AG805" s="299"/>
    </row>
    <row r="806" spans="1:33" ht="25.2" customHeight="1">
      <c r="A806" s="305"/>
      <c r="B806" s="304"/>
      <c r="C806" s="303"/>
      <c r="D806" s="299"/>
      <c r="E806" s="299"/>
      <c r="F806" s="299"/>
      <c r="G806" s="299"/>
      <c r="H806" s="299"/>
      <c r="I806" s="299"/>
      <c r="J806" s="299"/>
      <c r="K806" s="299"/>
      <c r="L806" s="299"/>
      <c r="M806" s="299"/>
      <c r="N806" s="299"/>
      <c r="O806" s="299"/>
      <c r="P806" s="299"/>
      <c r="Q806" s="299"/>
      <c r="R806" s="299"/>
      <c r="S806" s="299"/>
      <c r="T806" s="299"/>
      <c r="U806" s="299"/>
      <c r="V806" s="299"/>
      <c r="W806" s="299"/>
      <c r="X806" s="299"/>
      <c r="Y806" s="299"/>
      <c r="Z806" s="299"/>
      <c r="AA806" s="299"/>
      <c r="AB806" s="299"/>
      <c r="AC806" s="299"/>
      <c r="AD806" s="299"/>
      <c r="AE806" s="299"/>
      <c r="AF806" s="299"/>
      <c r="AG806" s="299"/>
    </row>
    <row r="807" spans="1:33" ht="25.2" customHeight="1">
      <c r="A807" s="305"/>
      <c r="B807" s="304"/>
      <c r="C807" s="303"/>
      <c r="D807" s="299"/>
      <c r="E807" s="299"/>
      <c r="F807" s="299"/>
      <c r="G807" s="299"/>
      <c r="H807" s="299"/>
      <c r="I807" s="299"/>
      <c r="J807" s="299"/>
      <c r="K807" s="299"/>
      <c r="L807" s="299"/>
      <c r="M807" s="299"/>
      <c r="N807" s="299"/>
      <c r="O807" s="299"/>
      <c r="P807" s="299"/>
      <c r="Q807" s="299"/>
      <c r="R807" s="299"/>
      <c r="S807" s="299"/>
      <c r="T807" s="299"/>
      <c r="U807" s="299"/>
      <c r="V807" s="299"/>
      <c r="W807" s="299"/>
      <c r="X807" s="299"/>
      <c r="Y807" s="299"/>
      <c r="Z807" s="299"/>
      <c r="AA807" s="299"/>
      <c r="AB807" s="299"/>
      <c r="AC807" s="299"/>
      <c r="AD807" s="299"/>
      <c r="AE807" s="299"/>
      <c r="AF807" s="299"/>
      <c r="AG807" s="299"/>
    </row>
    <row r="808" spans="1:33" ht="25.2" customHeight="1">
      <c r="A808" s="305"/>
      <c r="B808" s="304"/>
      <c r="C808" s="303"/>
      <c r="D808" s="299"/>
      <c r="E808" s="299"/>
      <c r="F808" s="299"/>
      <c r="G808" s="299"/>
      <c r="H808" s="299"/>
      <c r="I808" s="299"/>
      <c r="J808" s="299"/>
      <c r="K808" s="299"/>
      <c r="L808" s="299"/>
      <c r="M808" s="299"/>
      <c r="N808" s="299"/>
      <c r="O808" s="299"/>
      <c r="P808" s="299"/>
      <c r="Q808" s="299"/>
      <c r="R808" s="299"/>
      <c r="S808" s="299"/>
      <c r="T808" s="299"/>
      <c r="U808" s="299"/>
      <c r="V808" s="299"/>
      <c r="W808" s="299"/>
      <c r="X808" s="299"/>
      <c r="Y808" s="299"/>
      <c r="Z808" s="299"/>
      <c r="AA808" s="299"/>
      <c r="AB808" s="299"/>
      <c r="AC808" s="299"/>
      <c r="AD808" s="299"/>
      <c r="AE808" s="299"/>
      <c r="AF808" s="299"/>
      <c r="AG808" s="299"/>
    </row>
    <row r="809" spans="1:33" ht="25.2" customHeight="1">
      <c r="A809" s="305"/>
      <c r="B809" s="304"/>
      <c r="C809" s="303"/>
      <c r="D809" s="299"/>
      <c r="E809" s="299"/>
      <c r="F809" s="299"/>
      <c r="G809" s="299"/>
      <c r="H809" s="299"/>
      <c r="I809" s="299"/>
      <c r="J809" s="299"/>
      <c r="K809" s="299"/>
      <c r="L809" s="299"/>
      <c r="M809" s="299"/>
      <c r="N809" s="299"/>
      <c r="O809" s="299"/>
      <c r="P809" s="299"/>
      <c r="Q809" s="299"/>
      <c r="R809" s="299"/>
      <c r="S809" s="299"/>
      <c r="T809" s="299"/>
      <c r="U809" s="299"/>
      <c r="V809" s="299"/>
      <c r="W809" s="299"/>
      <c r="X809" s="299"/>
      <c r="Y809" s="299"/>
      <c r="Z809" s="299"/>
      <c r="AA809" s="299"/>
      <c r="AB809" s="299"/>
      <c r="AC809" s="299"/>
      <c r="AD809" s="299"/>
      <c r="AE809" s="299"/>
      <c r="AF809" s="299"/>
      <c r="AG809" s="299"/>
    </row>
    <row r="810" spans="1:33" ht="25.2" customHeight="1">
      <c r="A810" s="305"/>
      <c r="B810" s="304"/>
      <c r="C810" s="303"/>
      <c r="D810" s="299"/>
      <c r="E810" s="299"/>
      <c r="F810" s="299"/>
      <c r="G810" s="299"/>
      <c r="H810" s="299"/>
      <c r="I810" s="299"/>
      <c r="J810" s="299"/>
      <c r="K810" s="299"/>
      <c r="L810" s="299"/>
      <c r="M810" s="299"/>
      <c r="N810" s="299"/>
      <c r="O810" s="299"/>
      <c r="P810" s="299"/>
      <c r="Q810" s="299"/>
      <c r="R810" s="299"/>
      <c r="S810" s="299"/>
      <c r="T810" s="299"/>
      <c r="U810" s="299"/>
      <c r="V810" s="299"/>
      <c r="W810" s="299"/>
      <c r="X810" s="299"/>
      <c r="Y810" s="299"/>
      <c r="Z810" s="299"/>
      <c r="AA810" s="299"/>
      <c r="AB810" s="299"/>
      <c r="AC810" s="299"/>
      <c r="AD810" s="299"/>
      <c r="AE810" s="299"/>
      <c r="AF810" s="299"/>
      <c r="AG810" s="299"/>
    </row>
    <row r="811" spans="1:33" ht="25.2" customHeight="1">
      <c r="A811" s="305"/>
      <c r="B811" s="304"/>
      <c r="C811" s="303"/>
      <c r="D811" s="299"/>
      <c r="E811" s="299"/>
      <c r="F811" s="299"/>
      <c r="G811" s="299"/>
      <c r="H811" s="299"/>
      <c r="I811" s="299"/>
      <c r="J811" s="299"/>
      <c r="K811" s="299"/>
      <c r="L811" s="299"/>
      <c r="M811" s="299"/>
      <c r="N811" s="299"/>
      <c r="O811" s="299"/>
      <c r="P811" s="299"/>
      <c r="Q811" s="299"/>
      <c r="R811" s="299"/>
      <c r="S811" s="299"/>
      <c r="T811" s="299"/>
      <c r="U811" s="299"/>
      <c r="V811" s="299"/>
      <c r="W811" s="299"/>
      <c r="X811" s="299"/>
      <c r="Y811" s="299"/>
      <c r="Z811" s="299"/>
      <c r="AA811" s="299"/>
      <c r="AB811" s="299"/>
      <c r="AC811" s="299"/>
      <c r="AD811" s="299"/>
      <c r="AE811" s="299"/>
      <c r="AF811" s="299"/>
      <c r="AG811" s="299"/>
    </row>
    <row r="812" spans="1:33" ht="25.2" customHeight="1">
      <c r="A812" s="305"/>
      <c r="B812" s="304"/>
      <c r="C812" s="303"/>
      <c r="D812" s="299"/>
      <c r="E812" s="299"/>
      <c r="F812" s="299"/>
      <c r="G812" s="299"/>
      <c r="H812" s="299"/>
      <c r="I812" s="299"/>
      <c r="J812" s="299"/>
      <c r="K812" s="299"/>
      <c r="L812" s="299"/>
      <c r="M812" s="29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299"/>
      <c r="AA812" s="299"/>
      <c r="AB812" s="299"/>
      <c r="AC812" s="299"/>
      <c r="AD812" s="299"/>
      <c r="AE812" s="299"/>
      <c r="AF812" s="299"/>
      <c r="AG812" s="299"/>
    </row>
    <row r="813" spans="1:33" ht="25.2" customHeight="1">
      <c r="A813" s="305"/>
      <c r="B813" s="304"/>
      <c r="C813" s="303"/>
      <c r="D813" s="299"/>
      <c r="E813" s="299"/>
      <c r="F813" s="299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299"/>
      <c r="AA813" s="299"/>
      <c r="AB813" s="299"/>
      <c r="AC813" s="299"/>
      <c r="AD813" s="299"/>
      <c r="AE813" s="299"/>
      <c r="AF813" s="299"/>
      <c r="AG813" s="299"/>
    </row>
    <row r="814" spans="1:33" ht="25.2" customHeight="1">
      <c r="A814" s="305"/>
      <c r="B814" s="304"/>
      <c r="C814" s="303"/>
      <c r="D814" s="299"/>
      <c r="E814" s="299"/>
      <c r="F814" s="299"/>
      <c r="G814" s="299"/>
      <c r="H814" s="299"/>
      <c r="I814" s="299"/>
      <c r="J814" s="299"/>
      <c r="K814" s="299"/>
      <c r="L814" s="299"/>
      <c r="M814" s="299"/>
      <c r="N814" s="299"/>
      <c r="O814" s="299"/>
      <c r="P814" s="299"/>
      <c r="Q814" s="299"/>
      <c r="R814" s="299"/>
      <c r="S814" s="299"/>
      <c r="T814" s="299"/>
      <c r="U814" s="299"/>
      <c r="V814" s="299"/>
      <c r="W814" s="299"/>
      <c r="X814" s="299"/>
      <c r="Y814" s="299"/>
      <c r="Z814" s="299"/>
      <c r="AA814" s="299"/>
      <c r="AB814" s="299"/>
      <c r="AC814" s="299"/>
      <c r="AD814" s="299"/>
      <c r="AE814" s="299"/>
      <c r="AF814" s="299"/>
      <c r="AG814" s="299"/>
    </row>
    <row r="815" spans="1:33" ht="25.2" customHeight="1">
      <c r="A815" s="305"/>
      <c r="B815" s="304"/>
      <c r="C815" s="303"/>
      <c r="D815" s="299"/>
      <c r="E815" s="299"/>
      <c r="F815" s="299"/>
      <c r="G815" s="299"/>
      <c r="H815" s="299"/>
      <c r="I815" s="299"/>
      <c r="J815" s="299"/>
      <c r="K815" s="299"/>
      <c r="L815" s="299"/>
      <c r="M815" s="299"/>
      <c r="N815" s="299"/>
      <c r="O815" s="299"/>
      <c r="P815" s="299"/>
      <c r="Q815" s="299"/>
      <c r="R815" s="299"/>
      <c r="S815" s="299"/>
      <c r="T815" s="299"/>
      <c r="U815" s="299"/>
      <c r="V815" s="299"/>
      <c r="W815" s="299"/>
      <c r="X815" s="299"/>
      <c r="Y815" s="299"/>
      <c r="Z815" s="299"/>
      <c r="AA815" s="299"/>
      <c r="AB815" s="299"/>
      <c r="AC815" s="299"/>
      <c r="AD815" s="299"/>
      <c r="AE815" s="299"/>
      <c r="AF815" s="299"/>
      <c r="AG815" s="299"/>
    </row>
    <row r="816" spans="1:33" ht="25.2" customHeight="1">
      <c r="A816" s="305"/>
      <c r="B816" s="304"/>
      <c r="C816" s="303"/>
      <c r="D816" s="299"/>
      <c r="E816" s="299"/>
      <c r="F816" s="299"/>
      <c r="G816" s="299"/>
      <c r="H816" s="299"/>
      <c r="I816" s="299"/>
      <c r="J816" s="299"/>
      <c r="K816" s="299"/>
      <c r="L816" s="299"/>
      <c r="M816" s="299"/>
      <c r="N816" s="299"/>
      <c r="O816" s="299"/>
      <c r="P816" s="299"/>
      <c r="Q816" s="299"/>
      <c r="R816" s="299"/>
      <c r="S816" s="299"/>
      <c r="T816" s="299"/>
      <c r="U816" s="299"/>
      <c r="V816" s="299"/>
      <c r="W816" s="299"/>
      <c r="X816" s="299"/>
      <c r="Y816" s="299"/>
      <c r="Z816" s="299"/>
      <c r="AA816" s="299"/>
      <c r="AB816" s="299"/>
      <c r="AC816" s="299"/>
      <c r="AD816" s="299"/>
      <c r="AE816" s="299"/>
      <c r="AF816" s="299"/>
      <c r="AG816" s="299"/>
    </row>
    <row r="817" spans="1:33" ht="25.2" customHeight="1">
      <c r="A817" s="305"/>
      <c r="B817" s="304"/>
      <c r="C817" s="303"/>
      <c r="D817" s="299"/>
      <c r="E817" s="299"/>
      <c r="F817" s="299"/>
      <c r="G817" s="299"/>
      <c r="H817" s="299"/>
      <c r="I817" s="299"/>
      <c r="J817" s="299"/>
      <c r="K817" s="299"/>
      <c r="L817" s="299"/>
      <c r="M817" s="299"/>
      <c r="N817" s="299"/>
      <c r="O817" s="299"/>
      <c r="P817" s="299"/>
      <c r="Q817" s="299"/>
      <c r="R817" s="299"/>
      <c r="S817" s="299"/>
      <c r="T817" s="299"/>
      <c r="U817" s="299"/>
      <c r="V817" s="299"/>
      <c r="W817" s="299"/>
      <c r="X817" s="299"/>
      <c r="Y817" s="299"/>
      <c r="Z817" s="299"/>
      <c r="AA817" s="299"/>
      <c r="AB817" s="299"/>
      <c r="AC817" s="299"/>
      <c r="AD817" s="299"/>
      <c r="AE817" s="299"/>
      <c r="AF817" s="299"/>
      <c r="AG817" s="299"/>
    </row>
    <row r="818" spans="1:33" ht="25.2" customHeight="1">
      <c r="A818" s="305"/>
      <c r="B818" s="304"/>
      <c r="C818" s="303"/>
      <c r="D818" s="299"/>
      <c r="E818" s="299"/>
      <c r="F818" s="299"/>
      <c r="G818" s="299"/>
      <c r="H818" s="299"/>
      <c r="I818" s="299"/>
      <c r="J818" s="299"/>
      <c r="K818" s="299"/>
      <c r="L818" s="299"/>
      <c r="M818" s="299"/>
      <c r="N818" s="299"/>
      <c r="O818" s="299"/>
      <c r="P818" s="299"/>
      <c r="Q818" s="299"/>
      <c r="R818" s="299"/>
      <c r="S818" s="299"/>
      <c r="T818" s="299"/>
      <c r="U818" s="299"/>
      <c r="V818" s="299"/>
      <c r="W818" s="299"/>
      <c r="X818" s="299"/>
      <c r="Y818" s="299"/>
      <c r="Z818" s="299"/>
      <c r="AA818" s="299"/>
      <c r="AB818" s="299"/>
      <c r="AC818" s="299"/>
      <c r="AD818" s="299"/>
      <c r="AE818" s="299"/>
      <c r="AF818" s="299"/>
      <c r="AG818" s="299"/>
    </row>
    <row r="819" spans="1:33" ht="25.2" customHeight="1">
      <c r="A819" s="305"/>
      <c r="B819" s="304"/>
      <c r="C819" s="303"/>
      <c r="D819" s="299"/>
      <c r="E819" s="299"/>
      <c r="F819" s="299"/>
      <c r="G819" s="299"/>
      <c r="H819" s="299"/>
      <c r="I819" s="299"/>
      <c r="J819" s="299"/>
      <c r="K819" s="299"/>
      <c r="L819" s="299"/>
      <c r="M819" s="299"/>
      <c r="N819" s="299"/>
      <c r="O819" s="299"/>
      <c r="P819" s="299"/>
      <c r="Q819" s="299"/>
      <c r="R819" s="299"/>
      <c r="S819" s="299"/>
      <c r="T819" s="299"/>
      <c r="U819" s="299"/>
      <c r="V819" s="299"/>
      <c r="W819" s="299"/>
      <c r="X819" s="299"/>
      <c r="Y819" s="299"/>
      <c r="Z819" s="299"/>
      <c r="AA819" s="299"/>
      <c r="AB819" s="299"/>
      <c r="AC819" s="299"/>
      <c r="AD819" s="299"/>
      <c r="AE819" s="299"/>
      <c r="AF819" s="299"/>
      <c r="AG819" s="299"/>
    </row>
    <row r="820" spans="1:33" ht="25.2" customHeight="1">
      <c r="A820" s="305"/>
      <c r="B820" s="304"/>
      <c r="C820" s="303"/>
      <c r="D820" s="299"/>
      <c r="E820" s="299"/>
      <c r="F820" s="299"/>
      <c r="G820" s="299"/>
      <c r="H820" s="299"/>
      <c r="I820" s="299"/>
      <c r="J820" s="299"/>
      <c r="K820" s="299"/>
      <c r="L820" s="299"/>
      <c r="M820" s="299"/>
      <c r="N820" s="299"/>
      <c r="O820" s="299"/>
      <c r="P820" s="299"/>
      <c r="Q820" s="299"/>
      <c r="R820" s="299"/>
      <c r="S820" s="299"/>
      <c r="T820" s="299"/>
      <c r="U820" s="299"/>
      <c r="V820" s="299"/>
      <c r="W820" s="299"/>
      <c r="X820" s="299"/>
      <c r="Y820" s="299"/>
      <c r="Z820" s="299"/>
      <c r="AA820" s="299"/>
      <c r="AB820" s="299"/>
      <c r="AC820" s="299"/>
      <c r="AD820" s="299"/>
      <c r="AE820" s="299"/>
      <c r="AF820" s="299"/>
      <c r="AG820" s="299"/>
    </row>
    <row r="821" spans="1:33" ht="25.2" customHeight="1">
      <c r="A821" s="305"/>
      <c r="B821" s="304"/>
      <c r="C821" s="303"/>
      <c r="D821" s="299"/>
      <c r="E821" s="299"/>
      <c r="F821" s="299"/>
      <c r="G821" s="299"/>
      <c r="H821" s="299"/>
      <c r="I821" s="299"/>
      <c r="J821" s="299"/>
      <c r="K821" s="299"/>
      <c r="L821" s="299"/>
      <c r="M821" s="299"/>
      <c r="N821" s="299"/>
      <c r="O821" s="299"/>
      <c r="P821" s="299"/>
      <c r="Q821" s="299"/>
      <c r="R821" s="299"/>
      <c r="S821" s="299"/>
      <c r="T821" s="299"/>
      <c r="U821" s="299"/>
      <c r="V821" s="299"/>
      <c r="W821" s="299"/>
      <c r="X821" s="299"/>
      <c r="Y821" s="299"/>
      <c r="Z821" s="299"/>
      <c r="AA821" s="299"/>
      <c r="AB821" s="299"/>
      <c r="AC821" s="299"/>
      <c r="AD821" s="299"/>
      <c r="AE821" s="299"/>
      <c r="AF821" s="299"/>
      <c r="AG821" s="299"/>
    </row>
    <row r="822" spans="1:33" ht="25.2" customHeight="1">
      <c r="A822" s="305"/>
      <c r="B822" s="304"/>
      <c r="C822" s="303"/>
      <c r="D822" s="299"/>
      <c r="E822" s="299"/>
      <c r="F822" s="299"/>
      <c r="G822" s="299"/>
      <c r="H822" s="299"/>
      <c r="I822" s="299"/>
      <c r="J822" s="299"/>
      <c r="K822" s="299"/>
      <c r="L822" s="299"/>
      <c r="M822" s="299"/>
      <c r="N822" s="299"/>
      <c r="O822" s="299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299"/>
      <c r="AA822" s="299"/>
      <c r="AB822" s="299"/>
      <c r="AC822" s="299"/>
      <c r="AD822" s="299"/>
      <c r="AE822" s="299"/>
      <c r="AF822" s="299"/>
      <c r="AG822" s="299"/>
    </row>
    <row r="823" spans="1:33" ht="25.2" customHeight="1">
      <c r="A823" s="305"/>
      <c r="B823" s="304"/>
      <c r="C823" s="303"/>
      <c r="D823" s="299"/>
      <c r="E823" s="299"/>
      <c r="F823" s="299"/>
      <c r="G823" s="299"/>
      <c r="H823" s="299"/>
      <c r="I823" s="299"/>
      <c r="J823" s="299"/>
      <c r="K823" s="299"/>
      <c r="L823" s="299"/>
      <c r="M823" s="299"/>
      <c r="N823" s="299"/>
      <c r="O823" s="299"/>
      <c r="P823" s="299"/>
      <c r="Q823" s="299"/>
      <c r="R823" s="299"/>
      <c r="S823" s="299"/>
      <c r="T823" s="299"/>
      <c r="U823" s="299"/>
      <c r="V823" s="299"/>
      <c r="W823" s="299"/>
      <c r="X823" s="299"/>
      <c r="Y823" s="299"/>
      <c r="Z823" s="299"/>
      <c r="AA823" s="299"/>
      <c r="AB823" s="299"/>
      <c r="AC823" s="299"/>
      <c r="AD823" s="299"/>
      <c r="AE823" s="299"/>
      <c r="AF823" s="299"/>
      <c r="AG823" s="299"/>
    </row>
    <row r="824" spans="1:33" ht="25.2" customHeight="1">
      <c r="A824" s="305"/>
      <c r="B824" s="304"/>
      <c r="C824" s="303"/>
      <c r="D824" s="299"/>
      <c r="E824" s="299"/>
      <c r="F824" s="299"/>
      <c r="G824" s="299"/>
      <c r="H824" s="299"/>
      <c r="I824" s="299"/>
      <c r="J824" s="299"/>
      <c r="K824" s="299"/>
      <c r="L824" s="299"/>
      <c r="M824" s="299"/>
      <c r="N824" s="299"/>
      <c r="O824" s="299"/>
      <c r="P824" s="299"/>
      <c r="Q824" s="299"/>
      <c r="R824" s="299"/>
      <c r="S824" s="299"/>
      <c r="T824" s="299"/>
      <c r="U824" s="299"/>
      <c r="V824" s="299"/>
      <c r="W824" s="299"/>
      <c r="X824" s="299"/>
      <c r="Y824" s="299"/>
      <c r="Z824" s="299"/>
      <c r="AA824" s="299"/>
      <c r="AB824" s="299"/>
      <c r="AC824" s="299"/>
      <c r="AD824" s="299"/>
      <c r="AE824" s="299"/>
      <c r="AF824" s="299"/>
      <c r="AG824" s="299"/>
    </row>
    <row r="825" spans="1:33" ht="25.2" customHeight="1">
      <c r="A825" s="305"/>
      <c r="B825" s="304"/>
      <c r="C825" s="303"/>
      <c r="D825" s="299"/>
      <c r="E825" s="299"/>
      <c r="F825" s="299"/>
      <c r="G825" s="299"/>
      <c r="H825" s="299"/>
      <c r="I825" s="299"/>
      <c r="J825" s="299"/>
      <c r="K825" s="299"/>
      <c r="L825" s="299"/>
      <c r="M825" s="299"/>
      <c r="N825" s="299"/>
      <c r="O825" s="299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299"/>
      <c r="AA825" s="299"/>
      <c r="AB825" s="299"/>
      <c r="AC825" s="299"/>
      <c r="AD825" s="299"/>
      <c r="AE825" s="299"/>
      <c r="AF825" s="299"/>
      <c r="AG825" s="299"/>
    </row>
    <row r="826" spans="1:33" ht="25.2" customHeight="1">
      <c r="A826" s="305"/>
      <c r="B826" s="304"/>
      <c r="C826" s="303"/>
      <c r="D826" s="299"/>
      <c r="E826" s="299"/>
      <c r="F826" s="299"/>
      <c r="G826" s="299"/>
      <c r="H826" s="299"/>
      <c r="I826" s="299"/>
      <c r="J826" s="299"/>
      <c r="K826" s="299"/>
      <c r="L826" s="299"/>
      <c r="M826" s="29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299"/>
      <c r="AA826" s="299"/>
      <c r="AB826" s="299"/>
      <c r="AC826" s="299"/>
      <c r="AD826" s="299"/>
      <c r="AE826" s="299"/>
      <c r="AF826" s="299"/>
      <c r="AG826" s="299"/>
    </row>
    <row r="827" spans="1:33" ht="25.2" customHeight="1">
      <c r="A827" s="305"/>
      <c r="B827" s="304"/>
      <c r="C827" s="303"/>
      <c r="D827" s="299"/>
      <c r="E827" s="299"/>
      <c r="F827" s="299"/>
      <c r="G827" s="299"/>
      <c r="H827" s="299"/>
      <c r="I827" s="299"/>
      <c r="J827" s="299"/>
      <c r="K827" s="299"/>
      <c r="L827" s="299"/>
      <c r="M827" s="299"/>
      <c r="N827" s="299"/>
      <c r="O827" s="299"/>
      <c r="P827" s="299"/>
      <c r="Q827" s="299"/>
      <c r="R827" s="299"/>
      <c r="S827" s="299"/>
      <c r="T827" s="299"/>
      <c r="U827" s="299"/>
      <c r="V827" s="299"/>
      <c r="W827" s="299"/>
      <c r="X827" s="299"/>
      <c r="Y827" s="299"/>
      <c r="Z827" s="299"/>
      <c r="AA827" s="299"/>
      <c r="AB827" s="299"/>
      <c r="AC827" s="299"/>
      <c r="AD827" s="299"/>
      <c r="AE827" s="299"/>
      <c r="AF827" s="299"/>
      <c r="AG827" s="299"/>
    </row>
    <row r="828" spans="1:33" ht="25.2" customHeight="1">
      <c r="A828" s="305"/>
      <c r="B828" s="304"/>
      <c r="C828" s="303"/>
      <c r="D828" s="299"/>
      <c r="E828" s="299"/>
      <c r="F828" s="299"/>
      <c r="G828" s="299"/>
      <c r="H828" s="299"/>
      <c r="I828" s="299"/>
      <c r="J828" s="299"/>
      <c r="K828" s="299"/>
      <c r="L828" s="299"/>
      <c r="M828" s="299"/>
      <c r="N828" s="299"/>
      <c r="O828" s="299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299"/>
      <c r="AA828" s="299"/>
      <c r="AB828" s="299"/>
      <c r="AC828" s="299"/>
      <c r="AD828" s="299"/>
      <c r="AE828" s="299"/>
      <c r="AF828" s="299"/>
      <c r="AG828" s="299"/>
    </row>
    <row r="829" spans="1:33" ht="25.2" customHeight="1">
      <c r="A829" s="305"/>
      <c r="B829" s="304"/>
      <c r="C829" s="303"/>
      <c r="D829" s="299"/>
      <c r="E829" s="299"/>
      <c r="F829" s="299"/>
      <c r="G829" s="299"/>
      <c r="H829" s="299"/>
      <c r="I829" s="299"/>
      <c r="J829" s="299"/>
      <c r="K829" s="299"/>
      <c r="L829" s="299"/>
      <c r="M829" s="299"/>
      <c r="N829" s="299"/>
      <c r="O829" s="299"/>
      <c r="P829" s="299"/>
      <c r="Q829" s="299"/>
      <c r="R829" s="299"/>
      <c r="S829" s="299"/>
      <c r="T829" s="299"/>
      <c r="U829" s="299"/>
      <c r="V829" s="299"/>
      <c r="W829" s="299"/>
      <c r="X829" s="299"/>
      <c r="Y829" s="299"/>
      <c r="Z829" s="299"/>
      <c r="AA829" s="299"/>
      <c r="AB829" s="299"/>
      <c r="AC829" s="299"/>
      <c r="AD829" s="299"/>
      <c r="AE829" s="299"/>
      <c r="AF829" s="299"/>
      <c r="AG829" s="299"/>
    </row>
    <row r="830" spans="1:33" ht="25.2" customHeight="1">
      <c r="A830" s="305"/>
      <c r="B830" s="304"/>
      <c r="C830" s="303"/>
      <c r="D830" s="299"/>
      <c r="E830" s="299"/>
      <c r="F830" s="299"/>
      <c r="G830" s="299"/>
      <c r="H830" s="299"/>
      <c r="I830" s="299"/>
      <c r="J830" s="299"/>
      <c r="K830" s="299"/>
      <c r="L830" s="299"/>
      <c r="M830" s="299"/>
      <c r="N830" s="299"/>
      <c r="O830" s="299"/>
      <c r="P830" s="299"/>
      <c r="Q830" s="299"/>
      <c r="R830" s="299"/>
      <c r="S830" s="299"/>
      <c r="T830" s="299"/>
      <c r="U830" s="299"/>
      <c r="V830" s="299"/>
      <c r="W830" s="299"/>
      <c r="X830" s="299"/>
      <c r="Y830" s="299"/>
      <c r="Z830" s="299"/>
      <c r="AA830" s="299"/>
      <c r="AB830" s="299"/>
      <c r="AC830" s="299"/>
      <c r="AD830" s="299"/>
      <c r="AE830" s="299"/>
      <c r="AF830" s="299"/>
      <c r="AG830" s="299"/>
    </row>
    <row r="831" spans="1:33" ht="25.2" customHeight="1">
      <c r="A831" s="305"/>
      <c r="B831" s="304"/>
      <c r="C831" s="303"/>
      <c r="D831" s="299"/>
      <c r="E831" s="299"/>
      <c r="F831" s="299"/>
      <c r="G831" s="299"/>
      <c r="H831" s="299"/>
      <c r="I831" s="299"/>
      <c r="J831" s="299"/>
      <c r="K831" s="299"/>
      <c r="L831" s="299"/>
      <c r="M831" s="299"/>
      <c r="N831" s="299"/>
      <c r="O831" s="299"/>
      <c r="P831" s="299"/>
      <c r="Q831" s="299"/>
      <c r="R831" s="299"/>
      <c r="S831" s="299"/>
      <c r="T831" s="299"/>
      <c r="U831" s="299"/>
      <c r="V831" s="299"/>
      <c r="W831" s="299"/>
      <c r="X831" s="299"/>
      <c r="Y831" s="299"/>
      <c r="Z831" s="299"/>
      <c r="AA831" s="299"/>
      <c r="AB831" s="299"/>
      <c r="AC831" s="299"/>
      <c r="AD831" s="299"/>
      <c r="AE831" s="299"/>
      <c r="AF831" s="299"/>
      <c r="AG831" s="299"/>
    </row>
    <row r="832" spans="1:33" ht="25.2" customHeight="1">
      <c r="A832" s="305"/>
      <c r="B832" s="304"/>
      <c r="C832" s="303"/>
      <c r="D832" s="299"/>
      <c r="E832" s="299"/>
      <c r="F832" s="299"/>
      <c r="G832" s="299"/>
      <c r="H832" s="299"/>
      <c r="I832" s="299"/>
      <c r="J832" s="299"/>
      <c r="K832" s="299"/>
      <c r="L832" s="299"/>
      <c r="M832" s="299"/>
      <c r="N832" s="299"/>
      <c r="O832" s="299"/>
      <c r="P832" s="299"/>
      <c r="Q832" s="299"/>
      <c r="R832" s="299"/>
      <c r="S832" s="299"/>
      <c r="T832" s="299"/>
      <c r="U832" s="299"/>
      <c r="V832" s="299"/>
      <c r="W832" s="299"/>
      <c r="X832" s="299"/>
      <c r="Y832" s="299"/>
      <c r="Z832" s="299"/>
      <c r="AA832" s="299"/>
      <c r="AB832" s="299"/>
      <c r="AC832" s="299"/>
      <c r="AD832" s="299"/>
      <c r="AE832" s="299"/>
      <c r="AF832" s="299"/>
      <c r="AG832" s="299"/>
    </row>
    <row r="833" spans="1:33" ht="25.2" customHeight="1">
      <c r="A833" s="305"/>
      <c r="B833" s="304"/>
      <c r="C833" s="303"/>
      <c r="D833" s="299"/>
      <c r="E833" s="299"/>
      <c r="F833" s="299"/>
      <c r="G833" s="299"/>
      <c r="H833" s="299"/>
      <c r="I833" s="299"/>
      <c r="J833" s="299"/>
      <c r="K833" s="299"/>
      <c r="L833" s="299"/>
      <c r="M833" s="299"/>
      <c r="N833" s="299"/>
      <c r="O833" s="299"/>
      <c r="P833" s="299"/>
      <c r="Q833" s="299"/>
      <c r="R833" s="299"/>
      <c r="S833" s="299"/>
      <c r="T833" s="299"/>
      <c r="U833" s="299"/>
      <c r="V833" s="299"/>
      <c r="W833" s="299"/>
      <c r="X833" s="299"/>
      <c r="Y833" s="299"/>
      <c r="Z833" s="299"/>
      <c r="AA833" s="299"/>
      <c r="AB833" s="299"/>
      <c r="AC833" s="299"/>
      <c r="AD833" s="299"/>
      <c r="AE833" s="299"/>
      <c r="AF833" s="299"/>
      <c r="AG833" s="299"/>
    </row>
    <row r="834" spans="1:33" ht="25.2" customHeight="1">
      <c r="A834" s="305"/>
      <c r="B834" s="304"/>
      <c r="C834" s="303"/>
      <c r="D834" s="299"/>
      <c r="E834" s="299"/>
      <c r="F834" s="299"/>
      <c r="G834" s="299"/>
      <c r="H834" s="299"/>
      <c r="I834" s="299"/>
      <c r="J834" s="299"/>
      <c r="K834" s="299"/>
      <c r="L834" s="299"/>
      <c r="M834" s="299"/>
      <c r="N834" s="299"/>
      <c r="O834" s="299"/>
      <c r="P834" s="299"/>
      <c r="Q834" s="299"/>
      <c r="R834" s="299"/>
      <c r="S834" s="299"/>
      <c r="T834" s="299"/>
      <c r="U834" s="299"/>
      <c r="V834" s="299"/>
      <c r="W834" s="299"/>
      <c r="X834" s="299"/>
      <c r="Y834" s="299"/>
      <c r="Z834" s="299"/>
      <c r="AA834" s="299"/>
      <c r="AB834" s="299"/>
      <c r="AC834" s="299"/>
      <c r="AD834" s="299"/>
      <c r="AE834" s="299"/>
      <c r="AF834" s="299"/>
      <c r="AG834" s="299"/>
    </row>
    <row r="835" spans="1:33" ht="25.2" customHeight="1">
      <c r="A835" s="305"/>
      <c r="B835" s="304"/>
      <c r="C835" s="303"/>
      <c r="D835" s="299"/>
      <c r="E835" s="299"/>
      <c r="F835" s="299"/>
      <c r="G835" s="299"/>
      <c r="H835" s="299"/>
      <c r="I835" s="299"/>
      <c r="J835" s="299"/>
      <c r="K835" s="299"/>
      <c r="L835" s="299"/>
      <c r="M835" s="299"/>
      <c r="N835" s="299"/>
      <c r="O835" s="299"/>
      <c r="P835" s="299"/>
      <c r="Q835" s="299"/>
      <c r="R835" s="299"/>
      <c r="S835" s="299"/>
      <c r="T835" s="299"/>
      <c r="U835" s="299"/>
      <c r="V835" s="299"/>
      <c r="W835" s="299"/>
      <c r="X835" s="299"/>
      <c r="Y835" s="299"/>
      <c r="Z835" s="299"/>
      <c r="AA835" s="299"/>
      <c r="AB835" s="299"/>
      <c r="AC835" s="299"/>
      <c r="AD835" s="299"/>
      <c r="AE835" s="299"/>
      <c r="AF835" s="299"/>
      <c r="AG835" s="299"/>
    </row>
    <row r="836" spans="1:33" ht="25.2" customHeight="1">
      <c r="A836" s="305"/>
      <c r="B836" s="304"/>
      <c r="C836" s="303"/>
      <c r="D836" s="299"/>
      <c r="E836" s="299"/>
      <c r="F836" s="299"/>
      <c r="G836" s="299"/>
      <c r="H836" s="299"/>
      <c r="I836" s="299"/>
      <c r="J836" s="299"/>
      <c r="K836" s="299"/>
      <c r="L836" s="299"/>
      <c r="M836" s="299"/>
      <c r="N836" s="299"/>
      <c r="O836" s="299"/>
      <c r="P836" s="299"/>
      <c r="Q836" s="299"/>
      <c r="R836" s="299"/>
      <c r="S836" s="299"/>
      <c r="T836" s="299"/>
      <c r="U836" s="299"/>
      <c r="V836" s="299"/>
      <c r="W836" s="299"/>
      <c r="X836" s="299"/>
      <c r="Y836" s="299"/>
      <c r="Z836" s="299"/>
      <c r="AA836" s="299"/>
      <c r="AB836" s="299"/>
      <c r="AC836" s="299"/>
      <c r="AD836" s="299"/>
      <c r="AE836" s="299"/>
      <c r="AF836" s="299"/>
      <c r="AG836" s="299"/>
    </row>
    <row r="837" spans="1:33" ht="25.2" customHeight="1">
      <c r="A837" s="305"/>
      <c r="B837" s="304"/>
      <c r="C837" s="303"/>
      <c r="D837" s="299"/>
      <c r="E837" s="299"/>
      <c r="F837" s="299"/>
      <c r="G837" s="299"/>
      <c r="H837" s="299"/>
      <c r="I837" s="299"/>
      <c r="J837" s="299"/>
      <c r="K837" s="299"/>
      <c r="L837" s="299"/>
      <c r="M837" s="299"/>
      <c r="N837" s="299"/>
      <c r="O837" s="299"/>
      <c r="P837" s="299"/>
      <c r="Q837" s="299"/>
      <c r="R837" s="299"/>
      <c r="S837" s="299"/>
      <c r="T837" s="299"/>
      <c r="U837" s="299"/>
      <c r="V837" s="299"/>
      <c r="W837" s="299"/>
      <c r="X837" s="299"/>
      <c r="Y837" s="299"/>
      <c r="Z837" s="299"/>
      <c r="AA837" s="299"/>
      <c r="AB837" s="299"/>
      <c r="AC837" s="299"/>
      <c r="AD837" s="299"/>
      <c r="AE837" s="299"/>
      <c r="AF837" s="299"/>
      <c r="AG837" s="299"/>
    </row>
    <row r="838" spans="1:33" ht="25.2" customHeight="1">
      <c r="A838" s="305"/>
      <c r="B838" s="304"/>
      <c r="C838" s="303"/>
      <c r="D838" s="299"/>
      <c r="E838" s="299"/>
      <c r="F838" s="299"/>
      <c r="G838" s="299"/>
      <c r="H838" s="299"/>
      <c r="I838" s="299"/>
      <c r="J838" s="299"/>
      <c r="K838" s="299"/>
      <c r="L838" s="299"/>
      <c r="M838" s="29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299"/>
      <c r="AA838" s="299"/>
      <c r="AB838" s="299"/>
      <c r="AC838" s="299"/>
      <c r="AD838" s="299"/>
      <c r="AE838" s="299"/>
      <c r="AF838" s="299"/>
      <c r="AG838" s="299"/>
    </row>
    <row r="839" spans="1:33" ht="25.2" customHeight="1">
      <c r="A839" s="305"/>
      <c r="B839" s="304"/>
      <c r="C839" s="303"/>
      <c r="D839" s="299"/>
      <c r="E839" s="299"/>
      <c r="F839" s="299"/>
      <c r="G839" s="299"/>
      <c r="H839" s="299"/>
      <c r="I839" s="299"/>
      <c r="J839" s="299"/>
      <c r="K839" s="299"/>
      <c r="L839" s="299"/>
      <c r="M839" s="29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299"/>
      <c r="AA839" s="299"/>
      <c r="AB839" s="299"/>
      <c r="AC839" s="299"/>
      <c r="AD839" s="299"/>
      <c r="AE839" s="299"/>
      <c r="AF839" s="299"/>
      <c r="AG839" s="299"/>
    </row>
    <row r="840" spans="1:33" ht="25.2" customHeight="1">
      <c r="A840" s="305"/>
      <c r="B840" s="304"/>
      <c r="C840" s="303"/>
      <c r="D840" s="299"/>
      <c r="E840" s="299"/>
      <c r="F840" s="299"/>
      <c r="G840" s="299"/>
      <c r="H840" s="299"/>
      <c r="I840" s="299"/>
      <c r="J840" s="299"/>
      <c r="K840" s="299"/>
      <c r="L840" s="299"/>
      <c r="M840" s="299"/>
      <c r="N840" s="299"/>
      <c r="O840" s="299"/>
      <c r="P840" s="299"/>
      <c r="Q840" s="299"/>
      <c r="R840" s="299"/>
      <c r="S840" s="299"/>
      <c r="T840" s="299"/>
      <c r="U840" s="299"/>
      <c r="V840" s="299"/>
      <c r="W840" s="299"/>
      <c r="X840" s="299"/>
      <c r="Y840" s="299"/>
      <c r="Z840" s="299"/>
      <c r="AA840" s="299"/>
      <c r="AB840" s="299"/>
      <c r="AC840" s="299"/>
      <c r="AD840" s="299"/>
      <c r="AE840" s="299"/>
      <c r="AF840" s="299"/>
      <c r="AG840" s="299"/>
    </row>
    <row r="841" spans="1:33" ht="25.2" customHeight="1">
      <c r="A841" s="305"/>
      <c r="B841" s="304"/>
      <c r="C841" s="303"/>
      <c r="D841" s="299"/>
      <c r="E841" s="299"/>
      <c r="F841" s="299"/>
      <c r="G841" s="299"/>
      <c r="H841" s="299"/>
      <c r="I841" s="299"/>
      <c r="J841" s="299"/>
      <c r="K841" s="299"/>
      <c r="L841" s="299"/>
      <c r="M841" s="299"/>
      <c r="N841" s="299"/>
      <c r="O841" s="299"/>
      <c r="P841" s="299"/>
      <c r="Q841" s="299"/>
      <c r="R841" s="299"/>
      <c r="S841" s="299"/>
      <c r="T841" s="299"/>
      <c r="U841" s="299"/>
      <c r="V841" s="299"/>
      <c r="W841" s="299"/>
      <c r="X841" s="299"/>
      <c r="Y841" s="299"/>
      <c r="Z841" s="299"/>
      <c r="AA841" s="299"/>
      <c r="AB841" s="299"/>
      <c r="AC841" s="299"/>
      <c r="AD841" s="299"/>
      <c r="AE841" s="299"/>
      <c r="AF841" s="299"/>
      <c r="AG841" s="299"/>
    </row>
    <row r="842" spans="1:33" ht="25.2" customHeight="1">
      <c r="A842" s="305"/>
      <c r="B842" s="304"/>
      <c r="C842" s="303"/>
      <c r="D842" s="299"/>
      <c r="E842" s="299"/>
      <c r="F842" s="299"/>
      <c r="G842" s="299"/>
      <c r="H842" s="299"/>
      <c r="I842" s="299"/>
      <c r="J842" s="299"/>
      <c r="K842" s="299"/>
      <c r="L842" s="299"/>
      <c r="M842" s="299"/>
      <c r="N842" s="299"/>
      <c r="O842" s="299"/>
      <c r="P842" s="299"/>
      <c r="Q842" s="299"/>
      <c r="R842" s="299"/>
      <c r="S842" s="299"/>
      <c r="T842" s="299"/>
      <c r="U842" s="299"/>
      <c r="V842" s="299"/>
      <c r="W842" s="299"/>
      <c r="X842" s="299"/>
      <c r="Y842" s="299"/>
      <c r="Z842" s="299"/>
      <c r="AA842" s="299"/>
      <c r="AB842" s="299"/>
      <c r="AC842" s="299"/>
      <c r="AD842" s="299"/>
      <c r="AE842" s="299"/>
      <c r="AF842" s="299"/>
      <c r="AG842" s="299"/>
    </row>
    <row r="843" spans="1:33" ht="25.2" customHeight="1">
      <c r="A843" s="305"/>
      <c r="B843" s="304"/>
      <c r="C843" s="303"/>
      <c r="D843" s="299"/>
      <c r="E843" s="299"/>
      <c r="F843" s="299"/>
      <c r="G843" s="299"/>
      <c r="H843" s="299"/>
      <c r="I843" s="299"/>
      <c r="J843" s="299"/>
      <c r="K843" s="299"/>
      <c r="L843" s="299"/>
      <c r="M843" s="299"/>
      <c r="N843" s="299"/>
      <c r="O843" s="299"/>
      <c r="P843" s="299"/>
      <c r="Q843" s="299"/>
      <c r="R843" s="299"/>
      <c r="S843" s="299"/>
      <c r="T843" s="299"/>
      <c r="U843" s="299"/>
      <c r="V843" s="299"/>
      <c r="W843" s="299"/>
      <c r="X843" s="299"/>
      <c r="Y843" s="299"/>
      <c r="Z843" s="299"/>
      <c r="AA843" s="299"/>
      <c r="AB843" s="299"/>
      <c r="AC843" s="299"/>
      <c r="AD843" s="299"/>
      <c r="AE843" s="299"/>
      <c r="AF843" s="299"/>
      <c r="AG843" s="299"/>
    </row>
    <row r="844" spans="1:33" ht="25.2" customHeight="1">
      <c r="A844" s="305"/>
      <c r="B844" s="304"/>
      <c r="C844" s="303"/>
      <c r="D844" s="299"/>
      <c r="E844" s="299"/>
      <c r="F844" s="299"/>
      <c r="G844" s="299"/>
      <c r="H844" s="299"/>
      <c r="I844" s="299"/>
      <c r="J844" s="299"/>
      <c r="K844" s="299"/>
      <c r="L844" s="299"/>
      <c r="M844" s="299"/>
      <c r="N844" s="299"/>
      <c r="O844" s="299"/>
      <c r="P844" s="299"/>
      <c r="Q844" s="299"/>
      <c r="R844" s="299"/>
      <c r="S844" s="299"/>
      <c r="T844" s="299"/>
      <c r="U844" s="299"/>
      <c r="V844" s="299"/>
      <c r="W844" s="299"/>
      <c r="X844" s="299"/>
      <c r="Y844" s="299"/>
      <c r="Z844" s="299"/>
      <c r="AA844" s="299"/>
      <c r="AB844" s="299"/>
      <c r="AC844" s="299"/>
      <c r="AD844" s="299"/>
      <c r="AE844" s="299"/>
      <c r="AF844" s="299"/>
      <c r="AG844" s="299"/>
    </row>
    <row r="845" spans="1:33" ht="25.2" customHeight="1">
      <c r="A845" s="305"/>
      <c r="B845" s="304"/>
      <c r="C845" s="303"/>
      <c r="D845" s="299"/>
      <c r="E845" s="299"/>
      <c r="F845" s="299"/>
      <c r="G845" s="299"/>
      <c r="H845" s="299"/>
      <c r="I845" s="299"/>
      <c r="J845" s="299"/>
      <c r="K845" s="299"/>
      <c r="L845" s="299"/>
      <c r="M845" s="299"/>
      <c r="N845" s="299"/>
      <c r="O845" s="299"/>
      <c r="P845" s="299"/>
      <c r="Q845" s="299"/>
      <c r="R845" s="299"/>
      <c r="S845" s="299"/>
      <c r="T845" s="299"/>
      <c r="U845" s="299"/>
      <c r="V845" s="299"/>
      <c r="W845" s="299"/>
      <c r="X845" s="299"/>
      <c r="Y845" s="299"/>
      <c r="Z845" s="299"/>
      <c r="AA845" s="299"/>
      <c r="AB845" s="299"/>
      <c r="AC845" s="299"/>
      <c r="AD845" s="299"/>
      <c r="AE845" s="299"/>
      <c r="AF845" s="299"/>
      <c r="AG845" s="299"/>
    </row>
    <row r="846" spans="1:33" ht="25.2" customHeight="1">
      <c r="A846" s="305"/>
      <c r="B846" s="304"/>
      <c r="C846" s="303"/>
      <c r="D846" s="299"/>
      <c r="E846" s="299"/>
      <c r="F846" s="299"/>
      <c r="G846" s="299"/>
      <c r="H846" s="299"/>
      <c r="I846" s="299"/>
      <c r="J846" s="299"/>
      <c r="K846" s="299"/>
      <c r="L846" s="299"/>
      <c r="M846" s="299"/>
      <c r="N846" s="299"/>
      <c r="O846" s="299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299"/>
      <c r="AA846" s="299"/>
      <c r="AB846" s="299"/>
      <c r="AC846" s="299"/>
      <c r="AD846" s="299"/>
      <c r="AE846" s="299"/>
      <c r="AF846" s="299"/>
      <c r="AG846" s="299"/>
    </row>
    <row r="847" spans="1:33" ht="25.2" customHeight="1">
      <c r="A847" s="305"/>
      <c r="B847" s="304"/>
      <c r="C847" s="303"/>
      <c r="D847" s="299"/>
      <c r="E847" s="299"/>
      <c r="F847" s="299"/>
      <c r="G847" s="299"/>
      <c r="H847" s="299"/>
      <c r="I847" s="299"/>
      <c r="J847" s="299"/>
      <c r="K847" s="299"/>
      <c r="L847" s="299"/>
      <c r="M847" s="299"/>
      <c r="N847" s="299"/>
      <c r="O847" s="299"/>
      <c r="P847" s="299"/>
      <c r="Q847" s="299"/>
      <c r="R847" s="299"/>
      <c r="S847" s="299"/>
      <c r="T847" s="299"/>
      <c r="U847" s="299"/>
      <c r="V847" s="299"/>
      <c r="W847" s="299"/>
      <c r="X847" s="299"/>
      <c r="Y847" s="299"/>
      <c r="Z847" s="299"/>
      <c r="AA847" s="299"/>
      <c r="AB847" s="299"/>
      <c r="AC847" s="299"/>
      <c r="AD847" s="299"/>
      <c r="AE847" s="299"/>
      <c r="AF847" s="299"/>
      <c r="AG847" s="299"/>
    </row>
    <row r="848" spans="1:33" ht="25.2" customHeight="1">
      <c r="A848" s="305"/>
      <c r="B848" s="304"/>
      <c r="C848" s="303"/>
      <c r="D848" s="299"/>
      <c r="E848" s="299"/>
      <c r="F848" s="299"/>
      <c r="G848" s="299"/>
      <c r="H848" s="299"/>
      <c r="I848" s="299"/>
      <c r="J848" s="299"/>
      <c r="K848" s="299"/>
      <c r="L848" s="299"/>
      <c r="M848" s="299"/>
      <c r="N848" s="299"/>
      <c r="O848" s="299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299"/>
      <c r="AA848" s="299"/>
      <c r="AB848" s="299"/>
      <c r="AC848" s="299"/>
      <c r="AD848" s="299"/>
      <c r="AE848" s="299"/>
      <c r="AF848" s="299"/>
      <c r="AG848" s="299"/>
    </row>
    <row r="849" spans="1:33" ht="25.2" customHeight="1">
      <c r="A849" s="305"/>
      <c r="B849" s="304"/>
      <c r="C849" s="303"/>
      <c r="D849" s="299"/>
      <c r="E849" s="299"/>
      <c r="F849" s="299"/>
      <c r="G849" s="299"/>
      <c r="H849" s="299"/>
      <c r="I849" s="299"/>
      <c r="J849" s="299"/>
      <c r="K849" s="299"/>
      <c r="L849" s="299"/>
      <c r="M849" s="299"/>
      <c r="N849" s="299"/>
      <c r="O849" s="299"/>
      <c r="P849" s="299"/>
      <c r="Q849" s="299"/>
      <c r="R849" s="299"/>
      <c r="S849" s="299"/>
      <c r="T849" s="299"/>
      <c r="U849" s="299"/>
      <c r="V849" s="299"/>
      <c r="W849" s="299"/>
      <c r="X849" s="299"/>
      <c r="Y849" s="299"/>
      <c r="Z849" s="299"/>
      <c r="AA849" s="299"/>
      <c r="AB849" s="299"/>
      <c r="AC849" s="299"/>
      <c r="AD849" s="299"/>
      <c r="AE849" s="299"/>
      <c r="AF849" s="299"/>
      <c r="AG849" s="299"/>
    </row>
    <row r="850" spans="1:33" ht="25.2" customHeight="1">
      <c r="A850" s="305"/>
      <c r="B850" s="304"/>
      <c r="C850" s="303"/>
      <c r="D850" s="299"/>
      <c r="E850" s="299"/>
      <c r="F850" s="299"/>
      <c r="G850" s="299"/>
      <c r="H850" s="299"/>
      <c r="I850" s="299"/>
      <c r="J850" s="299"/>
      <c r="K850" s="299"/>
      <c r="L850" s="299"/>
      <c r="M850" s="299"/>
      <c r="N850" s="299"/>
      <c r="O850" s="299"/>
      <c r="P850" s="299"/>
      <c r="Q850" s="299"/>
      <c r="R850" s="299"/>
      <c r="S850" s="299"/>
      <c r="T850" s="299"/>
      <c r="U850" s="299"/>
      <c r="V850" s="299"/>
      <c r="W850" s="299"/>
      <c r="X850" s="299"/>
      <c r="Y850" s="299"/>
      <c r="Z850" s="299"/>
      <c r="AA850" s="299"/>
      <c r="AB850" s="299"/>
      <c r="AC850" s="299"/>
      <c r="AD850" s="299"/>
      <c r="AE850" s="299"/>
      <c r="AF850" s="299"/>
      <c r="AG850" s="299"/>
    </row>
    <row r="851" spans="1:33" ht="25.2" customHeight="1">
      <c r="A851" s="305"/>
      <c r="B851" s="304"/>
      <c r="C851" s="303"/>
      <c r="D851" s="299"/>
      <c r="E851" s="299"/>
      <c r="F851" s="299"/>
      <c r="G851" s="299"/>
      <c r="H851" s="299"/>
      <c r="I851" s="299"/>
      <c r="J851" s="299"/>
      <c r="K851" s="299"/>
      <c r="L851" s="299"/>
      <c r="M851" s="299"/>
      <c r="N851" s="299"/>
      <c r="O851" s="299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299"/>
      <c r="AA851" s="299"/>
      <c r="AB851" s="299"/>
      <c r="AC851" s="299"/>
      <c r="AD851" s="299"/>
      <c r="AE851" s="299"/>
      <c r="AF851" s="299"/>
      <c r="AG851" s="299"/>
    </row>
    <row r="852" spans="1:33" ht="25.2" customHeight="1">
      <c r="A852" s="305"/>
      <c r="B852" s="304"/>
      <c r="C852" s="303"/>
      <c r="D852" s="299"/>
      <c r="E852" s="299"/>
      <c r="F852" s="299"/>
      <c r="G852" s="299"/>
      <c r="H852" s="299"/>
      <c r="I852" s="299"/>
      <c r="J852" s="299"/>
      <c r="K852" s="299"/>
      <c r="L852" s="299"/>
      <c r="M852" s="29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299"/>
      <c r="AA852" s="299"/>
      <c r="AB852" s="299"/>
      <c r="AC852" s="299"/>
      <c r="AD852" s="299"/>
      <c r="AE852" s="299"/>
      <c r="AF852" s="299"/>
      <c r="AG852" s="299"/>
    </row>
    <row r="853" spans="1:33" ht="25.2" customHeight="1">
      <c r="A853" s="305"/>
      <c r="B853" s="304"/>
      <c r="C853" s="303"/>
      <c r="D853" s="299"/>
      <c r="E853" s="299"/>
      <c r="F853" s="299"/>
      <c r="G853" s="299"/>
      <c r="H853" s="299"/>
      <c r="I853" s="299"/>
      <c r="J853" s="299"/>
      <c r="K853" s="299"/>
      <c r="L853" s="299"/>
      <c r="M853" s="299"/>
      <c r="N853" s="299"/>
      <c r="O853" s="299"/>
      <c r="P853" s="299"/>
      <c r="Q853" s="299"/>
      <c r="R853" s="299"/>
      <c r="S853" s="299"/>
      <c r="T853" s="299"/>
      <c r="U853" s="299"/>
      <c r="V853" s="299"/>
      <c r="W853" s="299"/>
      <c r="X853" s="299"/>
      <c r="Y853" s="299"/>
      <c r="Z853" s="299"/>
      <c r="AA853" s="299"/>
      <c r="AB853" s="299"/>
      <c r="AC853" s="299"/>
      <c r="AD853" s="299"/>
      <c r="AE853" s="299"/>
      <c r="AF853" s="299"/>
      <c r="AG853" s="299"/>
    </row>
    <row r="854" spans="1:33" ht="25.2" customHeight="1">
      <c r="A854" s="305"/>
      <c r="B854" s="304"/>
      <c r="C854" s="303"/>
      <c r="D854" s="299"/>
      <c r="E854" s="299"/>
      <c r="F854" s="299"/>
      <c r="G854" s="299"/>
      <c r="H854" s="299"/>
      <c r="I854" s="299"/>
      <c r="J854" s="299"/>
      <c r="K854" s="299"/>
      <c r="L854" s="299"/>
      <c r="M854" s="299"/>
      <c r="N854" s="299"/>
      <c r="O854" s="299"/>
      <c r="P854" s="299"/>
      <c r="Q854" s="299"/>
      <c r="R854" s="299"/>
      <c r="S854" s="299"/>
      <c r="T854" s="299"/>
      <c r="U854" s="299"/>
      <c r="V854" s="299"/>
      <c r="W854" s="299"/>
      <c r="X854" s="299"/>
      <c r="Y854" s="299"/>
      <c r="Z854" s="299"/>
      <c r="AA854" s="299"/>
      <c r="AB854" s="299"/>
      <c r="AC854" s="299"/>
      <c r="AD854" s="299"/>
      <c r="AE854" s="299"/>
      <c r="AF854" s="299"/>
      <c r="AG854" s="299"/>
    </row>
    <row r="855" spans="1:33" ht="25.2" customHeight="1">
      <c r="A855" s="305"/>
      <c r="B855" s="304"/>
      <c r="C855" s="303"/>
      <c r="D855" s="299"/>
      <c r="E855" s="299"/>
      <c r="F855" s="299"/>
      <c r="G855" s="299"/>
      <c r="H855" s="299"/>
      <c r="I855" s="299"/>
      <c r="J855" s="299"/>
      <c r="K855" s="299"/>
      <c r="L855" s="299"/>
      <c r="M855" s="299"/>
      <c r="N855" s="299"/>
      <c r="O855" s="299"/>
      <c r="P855" s="299"/>
      <c r="Q855" s="299"/>
      <c r="R855" s="299"/>
      <c r="S855" s="299"/>
      <c r="T855" s="299"/>
      <c r="U855" s="299"/>
      <c r="V855" s="299"/>
      <c r="W855" s="299"/>
      <c r="X855" s="299"/>
      <c r="Y855" s="299"/>
      <c r="Z855" s="299"/>
      <c r="AA855" s="299"/>
      <c r="AB855" s="299"/>
      <c r="AC855" s="299"/>
      <c r="AD855" s="299"/>
      <c r="AE855" s="299"/>
      <c r="AF855" s="299"/>
      <c r="AG855" s="299"/>
    </row>
    <row r="856" spans="1:33" ht="25.2" customHeight="1">
      <c r="A856" s="305"/>
      <c r="B856" s="304"/>
      <c r="C856" s="303"/>
      <c r="D856" s="299"/>
      <c r="E856" s="299"/>
      <c r="F856" s="299"/>
      <c r="G856" s="299"/>
      <c r="H856" s="299"/>
      <c r="I856" s="299"/>
      <c r="J856" s="299"/>
      <c r="K856" s="299"/>
      <c r="L856" s="299"/>
      <c r="M856" s="299"/>
      <c r="N856" s="299"/>
      <c r="O856" s="299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299"/>
      <c r="AA856" s="299"/>
      <c r="AB856" s="299"/>
      <c r="AC856" s="299"/>
      <c r="AD856" s="299"/>
      <c r="AE856" s="299"/>
      <c r="AF856" s="299"/>
      <c r="AG856" s="299"/>
    </row>
    <row r="857" spans="1:33" ht="25.2" customHeight="1">
      <c r="A857" s="305"/>
      <c r="B857" s="304"/>
      <c r="C857" s="303"/>
      <c r="D857" s="299"/>
      <c r="E857" s="299"/>
      <c r="F857" s="299"/>
      <c r="G857" s="299"/>
      <c r="H857" s="299"/>
      <c r="I857" s="299"/>
      <c r="J857" s="299"/>
      <c r="K857" s="299"/>
      <c r="L857" s="299"/>
      <c r="M857" s="299"/>
      <c r="N857" s="299"/>
      <c r="O857" s="299"/>
      <c r="P857" s="299"/>
      <c r="Q857" s="299"/>
      <c r="R857" s="299"/>
      <c r="S857" s="299"/>
      <c r="T857" s="299"/>
      <c r="U857" s="299"/>
      <c r="V857" s="299"/>
      <c r="W857" s="299"/>
      <c r="X857" s="299"/>
      <c r="Y857" s="299"/>
      <c r="Z857" s="299"/>
      <c r="AA857" s="299"/>
      <c r="AB857" s="299"/>
      <c r="AC857" s="299"/>
      <c r="AD857" s="299"/>
      <c r="AE857" s="299"/>
      <c r="AF857" s="299"/>
      <c r="AG857" s="299"/>
    </row>
    <row r="858" spans="1:33" ht="25.2" customHeight="1">
      <c r="A858" s="305"/>
      <c r="B858" s="304"/>
      <c r="C858" s="303"/>
      <c r="D858" s="299"/>
      <c r="E858" s="299"/>
      <c r="F858" s="299"/>
      <c r="G858" s="299"/>
      <c r="H858" s="299"/>
      <c r="I858" s="299"/>
      <c r="J858" s="299"/>
      <c r="K858" s="299"/>
      <c r="L858" s="299"/>
      <c r="M858" s="299"/>
      <c r="N858" s="299"/>
      <c r="O858" s="299"/>
      <c r="P858" s="299"/>
      <c r="Q858" s="299"/>
      <c r="R858" s="299"/>
      <c r="S858" s="299"/>
      <c r="T858" s="299"/>
      <c r="U858" s="299"/>
      <c r="V858" s="299"/>
      <c r="W858" s="299"/>
      <c r="X858" s="299"/>
      <c r="Y858" s="299"/>
      <c r="Z858" s="299"/>
      <c r="AA858" s="299"/>
      <c r="AB858" s="299"/>
      <c r="AC858" s="299"/>
      <c r="AD858" s="299"/>
      <c r="AE858" s="299"/>
      <c r="AF858" s="299"/>
      <c r="AG858" s="299"/>
    </row>
    <row r="859" spans="1:33" ht="25.2" customHeight="1">
      <c r="A859" s="305"/>
      <c r="B859" s="304"/>
      <c r="C859" s="303"/>
      <c r="D859" s="299"/>
      <c r="E859" s="299"/>
      <c r="F859" s="299"/>
      <c r="G859" s="299"/>
      <c r="H859" s="299"/>
      <c r="I859" s="299"/>
      <c r="J859" s="299"/>
      <c r="K859" s="299"/>
      <c r="L859" s="299"/>
      <c r="M859" s="299"/>
      <c r="N859" s="299"/>
      <c r="O859" s="299"/>
      <c r="P859" s="299"/>
      <c r="Q859" s="299"/>
      <c r="R859" s="299"/>
      <c r="S859" s="299"/>
      <c r="T859" s="299"/>
      <c r="U859" s="299"/>
      <c r="V859" s="299"/>
      <c r="W859" s="299"/>
      <c r="X859" s="299"/>
      <c r="Y859" s="299"/>
      <c r="Z859" s="299"/>
      <c r="AA859" s="299"/>
      <c r="AB859" s="299"/>
      <c r="AC859" s="299"/>
      <c r="AD859" s="299"/>
      <c r="AE859" s="299"/>
      <c r="AF859" s="299"/>
      <c r="AG859" s="299"/>
    </row>
    <row r="860" spans="1:33" ht="25.2" customHeight="1">
      <c r="A860" s="305"/>
      <c r="B860" s="304"/>
      <c r="C860" s="303"/>
      <c r="D860" s="299"/>
      <c r="E860" s="299"/>
      <c r="F860" s="299"/>
      <c r="G860" s="299"/>
      <c r="H860" s="299"/>
      <c r="I860" s="299"/>
      <c r="J860" s="299"/>
      <c r="K860" s="299"/>
      <c r="L860" s="299"/>
      <c r="M860" s="299"/>
      <c r="N860" s="299"/>
      <c r="O860" s="299"/>
      <c r="P860" s="299"/>
      <c r="Q860" s="299"/>
      <c r="R860" s="299"/>
      <c r="S860" s="299"/>
      <c r="T860" s="299"/>
      <c r="U860" s="299"/>
      <c r="V860" s="299"/>
      <c r="W860" s="299"/>
      <c r="X860" s="299"/>
      <c r="Y860" s="299"/>
      <c r="Z860" s="299"/>
      <c r="AA860" s="299"/>
      <c r="AB860" s="299"/>
      <c r="AC860" s="299"/>
      <c r="AD860" s="299"/>
      <c r="AE860" s="299"/>
      <c r="AF860" s="299"/>
      <c r="AG860" s="299"/>
    </row>
    <row r="861" spans="1:33" ht="25.2" customHeight="1">
      <c r="A861" s="305"/>
      <c r="B861" s="304"/>
      <c r="C861" s="303"/>
      <c r="D861" s="299"/>
      <c r="E861" s="299"/>
      <c r="F861" s="299"/>
      <c r="G861" s="299"/>
      <c r="H861" s="299"/>
      <c r="I861" s="299"/>
      <c r="J861" s="299"/>
      <c r="K861" s="299"/>
      <c r="L861" s="299"/>
      <c r="M861" s="299"/>
      <c r="N861" s="299"/>
      <c r="O861" s="299"/>
      <c r="P861" s="299"/>
      <c r="Q861" s="299"/>
      <c r="R861" s="299"/>
      <c r="S861" s="299"/>
      <c r="T861" s="299"/>
      <c r="U861" s="299"/>
      <c r="V861" s="299"/>
      <c r="W861" s="299"/>
      <c r="X861" s="299"/>
      <c r="Y861" s="299"/>
      <c r="Z861" s="299"/>
      <c r="AA861" s="299"/>
      <c r="AB861" s="299"/>
      <c r="AC861" s="299"/>
      <c r="AD861" s="299"/>
      <c r="AE861" s="299"/>
      <c r="AF861" s="299"/>
      <c r="AG861" s="299"/>
    </row>
    <row r="862" spans="1:33" ht="25.2" customHeight="1">
      <c r="A862" s="305"/>
      <c r="B862" s="304"/>
      <c r="C862" s="303"/>
      <c r="D862" s="299"/>
      <c r="E862" s="299"/>
      <c r="F862" s="299"/>
      <c r="G862" s="299"/>
      <c r="H862" s="299"/>
      <c r="I862" s="299"/>
      <c r="J862" s="299"/>
      <c r="K862" s="299"/>
      <c r="L862" s="299"/>
      <c r="M862" s="299"/>
      <c r="N862" s="299"/>
      <c r="O862" s="299"/>
      <c r="P862" s="299"/>
      <c r="Q862" s="299"/>
      <c r="R862" s="299"/>
      <c r="S862" s="299"/>
      <c r="T862" s="299"/>
      <c r="U862" s="299"/>
      <c r="V862" s="299"/>
      <c r="W862" s="299"/>
      <c r="X862" s="299"/>
      <c r="Y862" s="299"/>
      <c r="Z862" s="299"/>
      <c r="AA862" s="299"/>
      <c r="AB862" s="299"/>
      <c r="AC862" s="299"/>
      <c r="AD862" s="299"/>
      <c r="AE862" s="299"/>
      <c r="AF862" s="299"/>
      <c r="AG862" s="299"/>
    </row>
    <row r="863" spans="1:33" ht="25.2" customHeight="1">
      <c r="C863" s="303"/>
      <c r="D863" s="299"/>
      <c r="E863" s="299"/>
      <c r="F863" s="299"/>
      <c r="G863" s="299"/>
      <c r="H863" s="299"/>
      <c r="I863" s="299"/>
      <c r="J863" s="299"/>
      <c r="K863" s="299"/>
      <c r="L863" s="299"/>
      <c r="M863" s="299"/>
      <c r="N863" s="299"/>
      <c r="O863" s="299"/>
      <c r="P863" s="299"/>
      <c r="Q863" s="299"/>
      <c r="R863" s="299"/>
      <c r="S863" s="299"/>
      <c r="T863" s="299"/>
      <c r="U863" s="299"/>
      <c r="V863" s="299"/>
      <c r="W863" s="299"/>
      <c r="X863" s="299"/>
      <c r="Y863" s="299"/>
      <c r="Z863" s="299"/>
      <c r="AA863" s="299"/>
      <c r="AB863" s="299"/>
      <c r="AC863" s="299"/>
      <c r="AD863" s="299"/>
      <c r="AE863" s="299"/>
      <c r="AF863" s="299"/>
      <c r="AG863" s="299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workbookViewId="0">
      <selection activeCell="I19" sqref="I19"/>
    </sheetView>
  </sheetViews>
  <sheetFormatPr defaultColWidth="9.33203125" defaultRowHeight="15"/>
  <cols>
    <col min="1" max="1" width="47.6640625" style="308" customWidth="1"/>
    <col min="2" max="4" width="12.6640625" style="308" customWidth="1"/>
    <col min="5" max="240" width="9.33203125" style="308"/>
    <col min="241" max="241" width="41.44140625" style="308" customWidth="1"/>
    <col min="242" max="242" width="8.33203125" style="308" customWidth="1"/>
    <col min="243" max="243" width="11.44140625" style="308" customWidth="1"/>
    <col min="244" max="244" width="11.33203125" style="308" customWidth="1"/>
    <col min="245" max="245" width="12.33203125" style="308" customWidth="1"/>
    <col min="246" max="246" width="9.33203125" style="308"/>
    <col min="247" max="247" width="2.5546875" style="308" customWidth="1"/>
    <col min="248" max="16384" width="9.33203125" style="308"/>
  </cols>
  <sheetData>
    <row r="1" spans="1:9" ht="19.95" customHeight="1">
      <c r="A1" s="834" t="s">
        <v>779</v>
      </c>
      <c r="B1" s="881"/>
      <c r="C1" s="305"/>
      <c r="F1" s="836"/>
      <c r="G1" s="893"/>
      <c r="H1" s="893"/>
    </row>
    <row r="2" spans="1:9" ht="19.95" customHeight="1">
      <c r="A2" s="884"/>
      <c r="B2" s="884"/>
      <c r="C2" s="885"/>
      <c r="F2" s="836"/>
      <c r="G2" s="893"/>
      <c r="H2" s="893"/>
    </row>
    <row r="3" spans="1:9" ht="19.95" customHeight="1">
      <c r="A3" s="886"/>
      <c r="B3" s="887"/>
      <c r="D3" s="859" t="s">
        <v>0</v>
      </c>
      <c r="F3" s="836"/>
    </row>
    <row r="4" spans="1:9" ht="19.95" customHeight="1">
      <c r="A4" s="842"/>
      <c r="B4" s="1156" t="s">
        <v>720</v>
      </c>
      <c r="C4" s="1156"/>
      <c r="D4" s="670" t="s">
        <v>693</v>
      </c>
      <c r="F4" s="836"/>
    </row>
    <row r="5" spans="1:9" ht="19.95" customHeight="1">
      <c r="A5" s="843"/>
      <c r="B5" s="671" t="s">
        <v>114</v>
      </c>
      <c r="C5" s="671" t="s">
        <v>113</v>
      </c>
      <c r="D5" s="672" t="s">
        <v>646</v>
      </c>
      <c r="F5" s="844"/>
    </row>
    <row r="6" spans="1:9" ht="19.95" customHeight="1">
      <c r="A6" s="843"/>
      <c r="B6" s="673" t="s">
        <v>640</v>
      </c>
      <c r="C6" s="673" t="s">
        <v>692</v>
      </c>
      <c r="D6" s="674" t="s">
        <v>640</v>
      </c>
      <c r="F6" s="844"/>
    </row>
    <row r="7" spans="1:9" ht="19.95" customHeight="1">
      <c r="A7" s="843"/>
      <c r="B7" s="860"/>
      <c r="C7" s="860"/>
      <c r="F7" s="721"/>
    </row>
    <row r="8" spans="1:9" s="310" customFormat="1" ht="19.95" customHeight="1">
      <c r="A8" s="888" t="s">
        <v>467</v>
      </c>
      <c r="B8" s="894">
        <v>103.51028900800046</v>
      </c>
      <c r="C8" s="894">
        <v>96.630673885644299</v>
      </c>
      <c r="D8" s="895">
        <v>107.08686913166838</v>
      </c>
      <c r="F8" s="721"/>
      <c r="I8" s="309"/>
    </row>
    <row r="9" spans="1:9" s="310" customFormat="1" ht="18" customHeight="1">
      <c r="A9" s="888" t="s">
        <v>488</v>
      </c>
      <c r="B9" s="894">
        <v>103.21844484090977</v>
      </c>
      <c r="C9" s="894">
        <v>97.260502718085007</v>
      </c>
      <c r="D9" s="895">
        <v>107.73624858725458</v>
      </c>
      <c r="F9" s="721"/>
      <c r="I9" s="309"/>
    </row>
    <row r="10" spans="1:9" s="310" customFormat="1" ht="18" customHeight="1">
      <c r="A10" s="854" t="s">
        <v>230</v>
      </c>
      <c r="B10" s="896"/>
      <c r="C10" s="896"/>
      <c r="D10" s="895"/>
      <c r="F10" s="721"/>
      <c r="I10" s="309"/>
    </row>
    <row r="11" spans="1:9" ht="18" customHeight="1">
      <c r="A11" s="869" t="s">
        <v>487</v>
      </c>
      <c r="B11" s="896">
        <v>106.73523765266904</v>
      </c>
      <c r="C11" s="896">
        <v>96.82902603974766</v>
      </c>
      <c r="D11" s="897">
        <v>110.44951052963221</v>
      </c>
      <c r="F11" s="721"/>
      <c r="H11" s="310"/>
      <c r="I11" s="309"/>
    </row>
    <row r="12" spans="1:9" ht="18" customHeight="1">
      <c r="A12" s="869" t="s">
        <v>486</v>
      </c>
      <c r="B12" s="896">
        <v>98.275185746076033</v>
      </c>
      <c r="C12" s="896">
        <v>96.840693389766443</v>
      </c>
      <c r="D12" s="897">
        <v>101.30548063575219</v>
      </c>
      <c r="F12" s="721"/>
      <c r="H12" s="310"/>
      <c r="I12" s="309"/>
    </row>
    <row r="13" spans="1:9" ht="18" customHeight="1">
      <c r="A13" s="869" t="s">
        <v>317</v>
      </c>
      <c r="B13" s="896">
        <v>102.43592388881646</v>
      </c>
      <c r="C13" s="896">
        <v>97.88370730418012</v>
      </c>
      <c r="D13" s="897">
        <v>103.7914170842119</v>
      </c>
      <c r="F13" s="721"/>
      <c r="H13" s="310"/>
      <c r="I13" s="309"/>
    </row>
    <row r="14" spans="1:9" ht="18" customHeight="1">
      <c r="A14" s="869" t="s">
        <v>316</v>
      </c>
      <c r="B14" s="896">
        <v>121.89360360857357</v>
      </c>
      <c r="C14" s="896">
        <v>104.21778239426564</v>
      </c>
      <c r="D14" s="897">
        <v>121.99646511653577</v>
      </c>
      <c r="F14" s="721"/>
      <c r="H14" s="310"/>
      <c r="I14" s="309"/>
    </row>
    <row r="15" spans="1:9" ht="18" customHeight="1">
      <c r="A15" s="869" t="s">
        <v>315</v>
      </c>
      <c r="B15" s="896">
        <v>107.5526965669479</v>
      </c>
      <c r="C15" s="896">
        <v>101.27888973837879</v>
      </c>
      <c r="D15" s="897">
        <v>113.13926363129478</v>
      </c>
      <c r="F15" s="721"/>
      <c r="H15" s="310"/>
      <c r="I15" s="309"/>
    </row>
    <row r="16" spans="1:9" ht="18" customHeight="1">
      <c r="A16" s="869" t="s">
        <v>314</v>
      </c>
      <c r="B16" s="896">
        <v>104.44079181148625</v>
      </c>
      <c r="C16" s="896">
        <v>90.353027304575434</v>
      </c>
      <c r="D16" s="897">
        <v>124.90970259383653</v>
      </c>
      <c r="F16" s="852"/>
      <c r="H16" s="310"/>
      <c r="I16" s="309"/>
    </row>
    <row r="17" spans="1:9" ht="18" customHeight="1">
      <c r="A17" s="869" t="s">
        <v>313</v>
      </c>
      <c r="B17" s="896">
        <v>99.020167602077507</v>
      </c>
      <c r="C17" s="896">
        <v>103.9971783175293</v>
      </c>
      <c r="D17" s="897">
        <v>100.53498393314135</v>
      </c>
      <c r="F17" s="853"/>
      <c r="H17" s="310"/>
      <c r="I17" s="309"/>
    </row>
    <row r="18" spans="1:9" s="310" customFormat="1" ht="18" customHeight="1">
      <c r="A18" s="869" t="s">
        <v>660</v>
      </c>
      <c r="B18" s="896">
        <v>101.35134711000458</v>
      </c>
      <c r="C18" s="896">
        <v>95.458232762019918</v>
      </c>
      <c r="D18" s="897">
        <v>105.6411093798876</v>
      </c>
      <c r="F18" s="853"/>
      <c r="I18" s="309"/>
    </row>
    <row r="19" spans="1:9" s="310" customFormat="1" ht="18" customHeight="1">
      <c r="A19" s="869" t="s">
        <v>305</v>
      </c>
      <c r="B19" s="896">
        <v>82.21105380965588</v>
      </c>
      <c r="C19" s="896">
        <v>85.439735217801569</v>
      </c>
      <c r="D19" s="897">
        <v>96.123754996731307</v>
      </c>
      <c r="F19" s="853"/>
      <c r="I19" s="309"/>
    </row>
    <row r="20" spans="1:9" ht="18" customHeight="1">
      <c r="A20" s="888" t="s">
        <v>485</v>
      </c>
      <c r="B20" s="894">
        <v>155.87196372435238</v>
      </c>
      <c r="C20" s="894">
        <v>97.459796891456875</v>
      </c>
      <c r="D20" s="895">
        <v>164.54654992008241</v>
      </c>
      <c r="E20" s="310"/>
      <c r="F20" s="853"/>
      <c r="H20" s="310"/>
      <c r="I20" s="309"/>
    </row>
    <row r="21" spans="1:9" ht="18" customHeight="1">
      <c r="A21" s="869" t="s">
        <v>311</v>
      </c>
      <c r="B21" s="896">
        <v>139.48858391034364</v>
      </c>
      <c r="C21" s="896">
        <v>109.12183203204604</v>
      </c>
      <c r="D21" s="897">
        <v>136.55885302893111</v>
      </c>
      <c r="F21" s="853"/>
      <c r="H21" s="310"/>
      <c r="I21" s="309"/>
    </row>
    <row r="22" spans="1:9" ht="18" customHeight="1">
      <c r="A22" s="869" t="s">
        <v>322</v>
      </c>
      <c r="B22" s="896">
        <v>155.91165892810309</v>
      </c>
      <c r="C22" s="896">
        <v>97.648931451763431</v>
      </c>
      <c r="D22" s="897">
        <v>165.68865710906877</v>
      </c>
      <c r="F22" s="853"/>
      <c r="H22" s="310"/>
      <c r="I22" s="309"/>
    </row>
    <row r="23" spans="1:9" ht="18" customHeight="1">
      <c r="A23" s="869" t="s">
        <v>484</v>
      </c>
      <c r="B23" s="896">
        <v>163.90392398014023</v>
      </c>
      <c r="C23" s="896">
        <v>95.859464441859004</v>
      </c>
      <c r="D23" s="897">
        <v>170.83848556407605</v>
      </c>
      <c r="F23" s="853"/>
      <c r="H23" s="310"/>
      <c r="I23" s="309"/>
    </row>
    <row r="24" spans="1:9" ht="18" customHeight="1">
      <c r="A24" s="888" t="s">
        <v>483</v>
      </c>
      <c r="B24" s="894">
        <v>101.93316671817993</v>
      </c>
      <c r="C24" s="894">
        <v>96.524393035751814</v>
      </c>
      <c r="D24" s="895">
        <v>105.2280000570817</v>
      </c>
      <c r="F24" s="721"/>
      <c r="H24" s="310"/>
      <c r="I24" s="309"/>
    </row>
    <row r="25" spans="1:9" ht="18" customHeight="1">
      <c r="A25" s="854" t="s">
        <v>230</v>
      </c>
      <c r="B25" s="896"/>
      <c r="C25" s="896"/>
      <c r="D25" s="895"/>
      <c r="F25" s="721"/>
      <c r="H25" s="310"/>
      <c r="I25" s="309"/>
    </row>
    <row r="26" spans="1:9" s="310" customFormat="1" ht="18" customHeight="1">
      <c r="A26" s="869" t="s">
        <v>622</v>
      </c>
      <c r="B26" s="896">
        <v>95.676544098885515</v>
      </c>
      <c r="C26" s="896">
        <v>96.910925197050517</v>
      </c>
      <c r="D26" s="897">
        <v>101.90864955323154</v>
      </c>
      <c r="E26" s="308"/>
      <c r="F26" s="721"/>
      <c r="I26" s="309"/>
    </row>
    <row r="27" spans="1:9" s="310" customFormat="1" ht="18" customHeight="1">
      <c r="A27" s="869" t="s">
        <v>661</v>
      </c>
      <c r="B27" s="896">
        <v>110.94847266367218</v>
      </c>
      <c r="C27" s="896">
        <v>93.347665575105879</v>
      </c>
      <c r="D27" s="897">
        <v>115.76131442680476</v>
      </c>
      <c r="E27" s="308"/>
      <c r="F27" s="721"/>
      <c r="I27" s="309"/>
    </row>
    <row r="28" spans="1:9" ht="18" customHeight="1">
      <c r="A28" s="869" t="s">
        <v>340</v>
      </c>
      <c r="B28" s="896">
        <v>124.02756960817223</v>
      </c>
      <c r="C28" s="896">
        <v>97.311796189667305</v>
      </c>
      <c r="D28" s="897">
        <v>142.18680620285889</v>
      </c>
      <c r="F28" s="721"/>
      <c r="H28" s="310"/>
      <c r="I28" s="309"/>
    </row>
    <row r="29" spans="1:9" ht="18" customHeight="1">
      <c r="A29" s="869" t="s">
        <v>306</v>
      </c>
      <c r="B29" s="896">
        <v>104.36912177513821</v>
      </c>
      <c r="C29" s="896">
        <v>100.56747630039713</v>
      </c>
      <c r="D29" s="897">
        <v>105.67625506946334</v>
      </c>
      <c r="F29" s="721"/>
      <c r="H29" s="310"/>
      <c r="I29" s="309"/>
    </row>
    <row r="30" spans="1:9" ht="18" customHeight="1">
      <c r="A30" s="869" t="s">
        <v>662</v>
      </c>
      <c r="B30" s="896">
        <v>114.41374437081365</v>
      </c>
      <c r="C30" s="896">
        <v>101.93205262115006</v>
      </c>
      <c r="D30" s="897">
        <v>111.2528757658672</v>
      </c>
      <c r="F30" s="721"/>
      <c r="H30" s="310"/>
      <c r="I30" s="309"/>
    </row>
    <row r="31" spans="1:9" ht="18" customHeight="1">
      <c r="A31" s="869" t="s">
        <v>663</v>
      </c>
      <c r="B31" s="896">
        <v>101.24229895222871</v>
      </c>
      <c r="C31" s="896">
        <v>95.167682874019278</v>
      </c>
      <c r="D31" s="897">
        <v>104.8476160012864</v>
      </c>
      <c r="F31" s="721"/>
      <c r="H31" s="310"/>
      <c r="I31" s="309"/>
    </row>
    <row r="32" spans="1:9" ht="18" customHeight="1">
      <c r="A32" s="869" t="s">
        <v>664</v>
      </c>
      <c r="B32" s="896">
        <v>109.58365341331661</v>
      </c>
      <c r="C32" s="896">
        <v>101.4082920557191</v>
      </c>
      <c r="D32" s="897">
        <v>105.84907416145143</v>
      </c>
      <c r="F32" s="721"/>
      <c r="H32" s="310"/>
      <c r="I32" s="309"/>
    </row>
    <row r="33" spans="1:9" ht="18" customHeight="1">
      <c r="A33" s="869" t="s">
        <v>665</v>
      </c>
      <c r="B33" s="896">
        <v>102.30807717020825</v>
      </c>
      <c r="C33" s="896">
        <v>98.617294979699565</v>
      </c>
      <c r="D33" s="897">
        <v>101.02702007267608</v>
      </c>
      <c r="F33" s="721"/>
      <c r="H33" s="310"/>
      <c r="I33" s="309"/>
    </row>
    <row r="34" spans="1:9" ht="18" customHeight="1">
      <c r="A34" s="869" t="s">
        <v>621</v>
      </c>
      <c r="B34" s="896">
        <v>111.65230790291783</v>
      </c>
      <c r="C34" s="896">
        <v>104.5225528646309</v>
      </c>
      <c r="D34" s="897">
        <v>109.02611991353052</v>
      </c>
      <c r="F34" s="721"/>
      <c r="H34" s="310"/>
      <c r="I34" s="309"/>
    </row>
    <row r="35" spans="1:9" ht="18" customHeight="1">
      <c r="A35" s="869" t="s">
        <v>300</v>
      </c>
      <c r="B35" s="896">
        <v>105.21318066074367</v>
      </c>
      <c r="C35" s="896">
        <v>101.74455853506718</v>
      </c>
      <c r="D35" s="897">
        <v>103.74693166668102</v>
      </c>
      <c r="F35" s="721"/>
      <c r="H35" s="310"/>
      <c r="I35" s="309"/>
    </row>
    <row r="36" spans="1:9" ht="18" customHeight="1">
      <c r="A36" s="869" t="s">
        <v>299</v>
      </c>
      <c r="B36" s="896">
        <v>86.661188709640584</v>
      </c>
      <c r="C36" s="896">
        <v>87.053067881356796</v>
      </c>
      <c r="D36" s="897">
        <v>107.28523427940392</v>
      </c>
      <c r="F36" s="721"/>
      <c r="H36" s="310"/>
      <c r="I36" s="309"/>
    </row>
    <row r="37" spans="1:9" ht="18" customHeight="1">
      <c r="A37" s="869" t="s">
        <v>666</v>
      </c>
      <c r="B37" s="896">
        <v>107.16579415723892</v>
      </c>
      <c r="C37" s="896">
        <v>97.343169472455145</v>
      </c>
      <c r="D37" s="897">
        <v>108.0550931378764</v>
      </c>
      <c r="F37" s="721"/>
      <c r="H37" s="310"/>
      <c r="I37" s="309"/>
    </row>
    <row r="38" spans="1:9" ht="18" customHeight="1">
      <c r="A38" s="869" t="s">
        <v>667</v>
      </c>
      <c r="B38" s="896">
        <v>93.595278698215068</v>
      </c>
      <c r="C38" s="896">
        <v>88.757138814243348</v>
      </c>
      <c r="D38" s="897">
        <v>102.09461101489686</v>
      </c>
      <c r="F38" s="721"/>
      <c r="H38" s="310"/>
      <c r="I38" s="309"/>
    </row>
    <row r="39" spans="1:9" ht="18" customHeight="1">
      <c r="A39" s="869" t="s">
        <v>668</v>
      </c>
      <c r="B39" s="896">
        <v>102.16939119218684</v>
      </c>
      <c r="C39" s="896">
        <v>99.844674989857921</v>
      </c>
      <c r="D39" s="897">
        <v>101.45095448052321</v>
      </c>
      <c r="F39" s="721"/>
      <c r="H39" s="310"/>
      <c r="I39" s="309"/>
    </row>
    <row r="40" spans="1:9" ht="18" customHeight="1">
      <c r="A40" s="869" t="s">
        <v>669</v>
      </c>
      <c r="B40" s="896">
        <v>95.014690850468469</v>
      </c>
      <c r="C40" s="896">
        <v>93.280001435647762</v>
      </c>
      <c r="D40" s="897">
        <v>100.31667924357295</v>
      </c>
      <c r="F40" s="721"/>
      <c r="H40" s="310"/>
      <c r="I40" s="309"/>
    </row>
    <row r="41" spans="1:9" ht="19.95" customHeight="1">
      <c r="A41" s="869"/>
      <c r="B41" s="896"/>
      <c r="C41" s="896"/>
      <c r="D41" s="897"/>
      <c r="F41" s="721"/>
    </row>
    <row r="42" spans="1:9" ht="19.95" customHeight="1">
      <c r="A42" s="869"/>
      <c r="B42" s="896"/>
      <c r="C42" s="896"/>
      <c r="D42" s="897"/>
      <c r="F42" s="721"/>
    </row>
    <row r="43" spans="1:9" ht="19.95" customHeight="1">
      <c r="A43" s="869"/>
      <c r="B43" s="896"/>
      <c r="C43" s="896"/>
      <c r="D43" s="897"/>
      <c r="F43" s="721"/>
    </row>
    <row r="44" spans="1:9" ht="19.95" customHeight="1">
      <c r="F44" s="721"/>
    </row>
    <row r="45" spans="1:9" ht="19.95" customHeight="1">
      <c r="F45" s="721"/>
    </row>
    <row r="46" spans="1:9" ht="19.95" customHeight="1">
      <c r="A46" s="854"/>
      <c r="B46" s="897"/>
      <c r="C46" s="897"/>
      <c r="D46" s="309"/>
      <c r="F46" s="721"/>
    </row>
    <row r="47" spans="1:9" ht="19.95" customHeight="1">
      <c r="A47" s="848"/>
      <c r="B47" s="897"/>
      <c r="C47" s="897"/>
      <c r="D47" s="309"/>
      <c r="F47" s="721"/>
    </row>
    <row r="48" spans="1:9" ht="19.95" customHeight="1">
      <c r="A48" s="848"/>
      <c r="B48" s="897"/>
      <c r="C48" s="897"/>
      <c r="D48" s="309"/>
      <c r="F48" s="721"/>
    </row>
    <row r="49" spans="1:6" ht="19.95" customHeight="1">
      <c r="A49" s="721"/>
      <c r="B49" s="721"/>
      <c r="C49" s="721"/>
      <c r="D49" s="721"/>
      <c r="E49" s="721"/>
      <c r="F49" s="721"/>
    </row>
    <row r="50" spans="1:6" ht="19.95" customHeight="1">
      <c r="A50" s="721"/>
      <c r="B50" s="721"/>
      <c r="C50" s="721"/>
      <c r="D50" s="721"/>
      <c r="E50" s="721"/>
      <c r="F50" s="721"/>
    </row>
    <row r="51" spans="1:6" ht="19.95" customHeight="1">
      <c r="A51" s="721"/>
      <c r="B51" s="721"/>
      <c r="C51" s="721"/>
      <c r="D51" s="721"/>
      <c r="E51" s="721"/>
      <c r="F51" s="721"/>
    </row>
    <row r="52" spans="1:6" ht="19.95" customHeight="1">
      <c r="A52" s="721"/>
      <c r="B52" s="721"/>
      <c r="C52" s="721"/>
      <c r="D52" s="721"/>
      <c r="E52" s="721"/>
      <c r="F52" s="721"/>
    </row>
    <row r="53" spans="1:6" ht="19.95" customHeight="1">
      <c r="A53" s="721"/>
      <c r="B53" s="721"/>
      <c r="C53" s="721"/>
      <c r="D53" s="721"/>
      <c r="E53" s="721"/>
      <c r="F53" s="721"/>
    </row>
    <row r="54" spans="1:6" ht="19.95" customHeight="1">
      <c r="A54" s="721"/>
      <c r="B54" s="721"/>
      <c r="C54" s="721"/>
      <c r="D54" s="721"/>
      <c r="E54" s="721"/>
      <c r="F54" s="721"/>
    </row>
    <row r="55" spans="1:6" ht="19.95" customHeight="1">
      <c r="A55" s="721"/>
      <c r="B55" s="721"/>
      <c r="C55" s="721"/>
      <c r="D55" s="721"/>
      <c r="E55" s="721"/>
      <c r="F55" s="721"/>
    </row>
    <row r="56" spans="1:6" ht="19.95" customHeight="1">
      <c r="A56" s="721"/>
      <c r="B56" s="721"/>
      <c r="C56" s="721"/>
      <c r="D56" s="721"/>
      <c r="E56" s="721"/>
      <c r="F56" s="721"/>
    </row>
    <row r="57" spans="1:6" ht="19.95" customHeight="1">
      <c r="A57" s="721"/>
      <c r="B57" s="721"/>
      <c r="C57" s="721"/>
      <c r="D57" s="721"/>
      <c r="E57" s="721"/>
      <c r="F57" s="721"/>
    </row>
    <row r="58" spans="1:6" ht="19.95" customHeight="1">
      <c r="A58" s="721"/>
      <c r="B58" s="721"/>
      <c r="C58" s="721"/>
      <c r="D58" s="721"/>
      <c r="E58" s="721"/>
      <c r="F58" s="721"/>
    </row>
    <row r="59" spans="1:6" ht="19.95" customHeight="1">
      <c r="A59" s="721"/>
      <c r="B59" s="721"/>
      <c r="C59" s="721"/>
      <c r="D59" s="721"/>
      <c r="E59" s="721"/>
      <c r="F59" s="721"/>
    </row>
    <row r="60" spans="1:6" ht="19.95" customHeight="1">
      <c r="A60" s="721"/>
      <c r="B60" s="721"/>
      <c r="C60" s="721"/>
      <c r="D60" s="721"/>
      <c r="E60" s="721"/>
      <c r="F60" s="721"/>
    </row>
    <row r="61" spans="1:6" ht="19.95" customHeight="1">
      <c r="A61" s="721"/>
      <c r="B61" s="721"/>
      <c r="C61" s="721"/>
      <c r="D61" s="721"/>
      <c r="E61" s="721"/>
      <c r="F61" s="721"/>
    </row>
    <row r="62" spans="1:6" ht="19.95" customHeight="1">
      <c r="A62" s="721"/>
      <c r="B62" s="721"/>
      <c r="C62" s="721"/>
      <c r="D62" s="721"/>
      <c r="E62" s="721"/>
      <c r="F62" s="721"/>
    </row>
    <row r="63" spans="1:6" ht="19.95" customHeight="1">
      <c r="A63" s="721"/>
      <c r="B63" s="721"/>
      <c r="C63" s="721"/>
      <c r="D63" s="721"/>
      <c r="E63" s="721"/>
      <c r="F63" s="721"/>
    </row>
    <row r="64" spans="1:6" ht="19.95" customHeight="1">
      <c r="A64" s="721"/>
      <c r="B64" s="721"/>
      <c r="C64" s="721"/>
      <c r="D64" s="721"/>
      <c r="E64" s="721"/>
      <c r="F64" s="721"/>
    </row>
    <row r="65" spans="1:6" ht="19.95" customHeight="1">
      <c r="A65" s="721"/>
      <c r="B65" s="721"/>
      <c r="C65" s="721"/>
      <c r="D65" s="721"/>
      <c r="E65" s="721"/>
      <c r="F65" s="721"/>
    </row>
    <row r="66" spans="1:6" ht="19.95" customHeight="1">
      <c r="A66" s="721"/>
      <c r="B66" s="721"/>
      <c r="C66" s="721"/>
      <c r="D66" s="721"/>
      <c r="E66" s="721"/>
      <c r="F66" s="721"/>
    </row>
    <row r="67" spans="1:6" ht="19.95" customHeight="1">
      <c r="A67" s="721"/>
      <c r="B67" s="721"/>
      <c r="C67" s="721"/>
      <c r="D67" s="721"/>
      <c r="E67" s="721"/>
      <c r="F67" s="721"/>
    </row>
    <row r="68" spans="1:6" ht="19.95" customHeight="1">
      <c r="A68" s="721"/>
      <c r="B68" s="721"/>
      <c r="C68" s="721"/>
      <c r="D68" s="721"/>
      <c r="E68" s="721"/>
      <c r="F68" s="721"/>
    </row>
    <row r="69" spans="1:6" ht="19.95" customHeight="1">
      <c r="A69" s="721"/>
      <c r="B69" s="721"/>
      <c r="C69" s="721"/>
      <c r="D69" s="721"/>
      <c r="E69" s="721"/>
      <c r="F69" s="721"/>
    </row>
    <row r="70" spans="1:6" ht="19.95" customHeight="1">
      <c r="A70" s="721"/>
      <c r="B70" s="721"/>
      <c r="C70" s="721"/>
      <c r="D70" s="721"/>
      <c r="E70" s="721"/>
      <c r="F70" s="721"/>
    </row>
    <row r="71" spans="1:6" ht="19.95" customHeight="1">
      <c r="A71" s="721"/>
      <c r="B71" s="721"/>
      <c r="C71" s="721"/>
      <c r="D71" s="721"/>
      <c r="E71" s="721"/>
      <c r="F71" s="721"/>
    </row>
    <row r="72" spans="1:6" ht="19.95" customHeight="1">
      <c r="A72" s="721"/>
      <c r="B72" s="721"/>
      <c r="C72" s="721"/>
      <c r="D72" s="721"/>
      <c r="E72" s="721"/>
      <c r="F72" s="721"/>
    </row>
    <row r="73" spans="1:6" ht="19.95" customHeight="1">
      <c r="A73" s="721"/>
      <c r="B73" s="721"/>
      <c r="C73" s="721"/>
      <c r="D73" s="721"/>
      <c r="E73" s="721"/>
      <c r="F73" s="721"/>
    </row>
    <row r="74" spans="1:6" ht="19.95" customHeight="1">
      <c r="A74" s="721"/>
      <c r="B74" s="721"/>
      <c r="C74" s="721"/>
      <c r="D74" s="721"/>
      <c r="E74" s="721"/>
      <c r="F74" s="721"/>
    </row>
    <row r="75" spans="1:6" ht="19.95" customHeight="1">
      <c r="A75" s="721"/>
      <c r="B75" s="721"/>
      <c r="C75" s="721"/>
      <c r="D75" s="721"/>
      <c r="E75" s="721"/>
      <c r="F75" s="721"/>
    </row>
    <row r="76" spans="1:6" ht="19.95" customHeight="1">
      <c r="A76" s="721"/>
      <c r="B76" s="721"/>
      <c r="C76" s="721"/>
      <c r="D76" s="721"/>
      <c r="E76" s="721"/>
      <c r="F76" s="721"/>
    </row>
    <row r="77" spans="1:6" ht="19.95" customHeight="1">
      <c r="A77" s="721"/>
      <c r="B77" s="721"/>
      <c r="C77" s="721"/>
      <c r="D77" s="721"/>
      <c r="E77" s="721"/>
      <c r="F77" s="721"/>
    </row>
    <row r="78" spans="1:6" ht="19.95" customHeight="1">
      <c r="A78" s="721"/>
      <c r="B78" s="721"/>
      <c r="C78" s="721"/>
      <c r="D78" s="721"/>
      <c r="E78" s="721"/>
      <c r="F78" s="721"/>
    </row>
    <row r="79" spans="1:6" ht="19.95" customHeight="1">
      <c r="A79" s="721"/>
      <c r="B79" s="721"/>
      <c r="C79" s="721"/>
      <c r="D79" s="721"/>
      <c r="E79" s="721"/>
      <c r="F79" s="721"/>
    </row>
    <row r="80" spans="1:6" ht="19.95" customHeight="1">
      <c r="A80" s="721"/>
      <c r="B80" s="721"/>
      <c r="C80" s="721"/>
      <c r="D80" s="721"/>
      <c r="E80" s="721"/>
      <c r="F80" s="721"/>
    </row>
    <row r="81" spans="1:6" ht="19.95" customHeight="1">
      <c r="A81" s="721"/>
      <c r="B81" s="721"/>
      <c r="C81" s="721"/>
      <c r="D81" s="721"/>
      <c r="E81" s="721"/>
      <c r="F81" s="721"/>
    </row>
    <row r="82" spans="1:6" ht="19.95" customHeight="1">
      <c r="A82" s="721"/>
      <c r="B82" s="721"/>
      <c r="C82" s="721"/>
      <c r="D82" s="721"/>
      <c r="E82" s="721"/>
      <c r="F82" s="721"/>
    </row>
    <row r="83" spans="1:6">
      <c r="A83" s="721"/>
      <c r="B83" s="721"/>
      <c r="C83" s="721"/>
      <c r="D83" s="721"/>
      <c r="E83" s="721"/>
      <c r="F83" s="721"/>
    </row>
    <row r="84" spans="1:6">
      <c r="A84" s="721"/>
      <c r="B84" s="721"/>
      <c r="C84" s="721"/>
      <c r="D84" s="721"/>
      <c r="E84" s="721"/>
      <c r="F84" s="721"/>
    </row>
    <row r="85" spans="1:6">
      <c r="A85" s="721"/>
      <c r="B85" s="721"/>
      <c r="C85" s="721"/>
      <c r="D85" s="721"/>
      <c r="E85" s="721"/>
      <c r="F85" s="721"/>
    </row>
    <row r="86" spans="1:6">
      <c r="A86" s="721"/>
      <c r="B86" s="721"/>
      <c r="C86" s="721"/>
      <c r="D86" s="721"/>
      <c r="E86" s="721"/>
      <c r="F86" s="721"/>
    </row>
    <row r="87" spans="1:6">
      <c r="A87" s="721"/>
      <c r="B87" s="721"/>
      <c r="C87" s="721"/>
      <c r="D87" s="721"/>
      <c r="E87" s="721"/>
      <c r="F87" s="721"/>
    </row>
    <row r="88" spans="1:6">
      <c r="A88" s="721"/>
      <c r="B88" s="721"/>
      <c r="C88" s="721"/>
      <c r="D88" s="721"/>
      <c r="E88" s="721"/>
      <c r="F88" s="721"/>
    </row>
    <row r="89" spans="1:6">
      <c r="A89" s="721"/>
      <c r="B89" s="721"/>
      <c r="C89" s="721"/>
      <c r="D89" s="721"/>
      <c r="E89" s="721"/>
      <c r="F89" s="721"/>
    </row>
    <row r="90" spans="1:6">
      <c r="A90" s="721"/>
      <c r="B90" s="721"/>
      <c r="C90" s="721"/>
      <c r="D90" s="721"/>
      <c r="E90" s="721"/>
      <c r="F90" s="721"/>
    </row>
    <row r="91" spans="1:6">
      <c r="A91" s="721"/>
      <c r="B91" s="721"/>
      <c r="C91" s="721"/>
      <c r="D91" s="721"/>
      <c r="E91" s="721"/>
      <c r="F91" s="721"/>
    </row>
    <row r="92" spans="1:6">
      <c r="A92" s="721"/>
      <c r="B92" s="721"/>
      <c r="C92" s="721"/>
      <c r="D92" s="721"/>
      <c r="E92" s="721"/>
      <c r="F92" s="721"/>
    </row>
    <row r="93" spans="1:6">
      <c r="A93" s="721"/>
      <c r="B93" s="721"/>
      <c r="C93" s="721"/>
      <c r="D93" s="721"/>
      <c r="E93" s="721"/>
      <c r="F93" s="721"/>
    </row>
    <row r="94" spans="1:6">
      <c r="A94" s="721"/>
      <c r="B94" s="721"/>
      <c r="C94" s="721"/>
      <c r="D94" s="721"/>
      <c r="E94" s="721"/>
      <c r="F94" s="721"/>
    </row>
    <row r="95" spans="1:6">
      <c r="A95" s="721"/>
      <c r="B95" s="721"/>
      <c r="C95" s="721"/>
      <c r="D95" s="721"/>
      <c r="E95" s="721"/>
      <c r="F95" s="721"/>
    </row>
    <row r="96" spans="1:6">
      <c r="A96" s="721"/>
      <c r="B96" s="721"/>
      <c r="C96" s="721"/>
      <c r="D96" s="721"/>
      <c r="E96" s="721"/>
      <c r="F96" s="721"/>
    </row>
    <row r="97" spans="1:6">
      <c r="A97" s="721"/>
      <c r="B97" s="721"/>
      <c r="C97" s="721"/>
      <c r="D97" s="721"/>
      <c r="E97" s="721"/>
      <c r="F97" s="721"/>
    </row>
    <row r="98" spans="1:6">
      <c r="A98" s="721"/>
      <c r="B98" s="721"/>
      <c r="C98" s="721"/>
      <c r="D98" s="721"/>
      <c r="E98" s="721"/>
      <c r="F98" s="721"/>
    </row>
    <row r="99" spans="1:6">
      <c r="A99" s="721"/>
      <c r="B99" s="721"/>
      <c r="C99" s="721"/>
      <c r="D99" s="721"/>
      <c r="E99" s="721"/>
      <c r="F99" s="721"/>
    </row>
    <row r="100" spans="1:6">
      <c r="A100" s="721"/>
      <c r="B100" s="721"/>
      <c r="C100" s="721"/>
      <c r="D100" s="721"/>
      <c r="E100" s="721"/>
      <c r="F100" s="721"/>
    </row>
    <row r="101" spans="1:6">
      <c r="A101" s="721"/>
      <c r="B101" s="721"/>
      <c r="C101" s="721"/>
      <c r="D101" s="721"/>
      <c r="E101" s="721"/>
      <c r="F101" s="721"/>
    </row>
    <row r="102" spans="1:6">
      <c r="A102" s="721"/>
      <c r="B102" s="721"/>
      <c r="C102" s="721"/>
      <c r="D102" s="721"/>
      <c r="E102" s="721"/>
      <c r="F102" s="721"/>
    </row>
    <row r="103" spans="1:6">
      <c r="A103" s="721"/>
      <c r="B103" s="721"/>
      <c r="C103" s="721"/>
      <c r="D103" s="721"/>
      <c r="E103" s="721"/>
      <c r="F103" s="721"/>
    </row>
    <row r="104" spans="1:6">
      <c r="A104" s="721"/>
      <c r="B104" s="721"/>
      <c r="C104" s="721"/>
      <c r="D104" s="721"/>
      <c r="E104" s="721"/>
      <c r="F104" s="721"/>
    </row>
    <row r="105" spans="1:6">
      <c r="A105" s="721"/>
      <c r="B105" s="721"/>
      <c r="C105" s="721"/>
      <c r="D105" s="721"/>
      <c r="E105" s="721"/>
      <c r="F105" s="721"/>
    </row>
    <row r="106" spans="1:6">
      <c r="A106" s="721"/>
      <c r="B106" s="721"/>
      <c r="C106" s="721"/>
      <c r="D106" s="721"/>
      <c r="E106" s="721"/>
      <c r="F106" s="721"/>
    </row>
    <row r="107" spans="1:6">
      <c r="A107" s="721"/>
      <c r="B107" s="721"/>
      <c r="C107" s="721"/>
      <c r="D107" s="721"/>
      <c r="E107" s="721"/>
      <c r="F107" s="721"/>
    </row>
    <row r="108" spans="1:6">
      <c r="A108" s="721"/>
      <c r="B108" s="721"/>
      <c r="C108" s="721"/>
      <c r="D108" s="721"/>
      <c r="E108" s="721"/>
      <c r="F108" s="721"/>
    </row>
    <row r="109" spans="1:6">
      <c r="A109" s="721"/>
      <c r="B109" s="721"/>
      <c r="C109" s="721"/>
      <c r="D109" s="721"/>
      <c r="E109" s="721"/>
      <c r="F109" s="721"/>
    </row>
    <row r="110" spans="1:6">
      <c r="A110" s="721"/>
      <c r="B110" s="721"/>
      <c r="C110" s="721"/>
      <c r="D110" s="721"/>
      <c r="E110" s="721"/>
      <c r="F110" s="721"/>
    </row>
    <row r="111" spans="1:6">
      <c r="A111" s="721"/>
      <c r="B111" s="721"/>
      <c r="C111" s="721"/>
      <c r="D111" s="721"/>
      <c r="E111" s="721"/>
      <c r="F111" s="721"/>
    </row>
    <row r="112" spans="1:6">
      <c r="A112" s="721"/>
      <c r="B112" s="721"/>
      <c r="C112" s="721"/>
      <c r="D112" s="721"/>
      <c r="E112" s="721"/>
      <c r="F112" s="721"/>
    </row>
    <row r="113" spans="2:4">
      <c r="B113" s="721"/>
      <c r="C113" s="721"/>
      <c r="D113" s="721"/>
    </row>
    <row r="114" spans="2:4">
      <c r="B114" s="721"/>
      <c r="C114" s="721"/>
      <c r="D114" s="721"/>
    </row>
    <row r="115" spans="2:4">
      <c r="B115" s="721"/>
      <c r="C115" s="721"/>
      <c r="D115" s="721"/>
    </row>
    <row r="116" spans="2:4">
      <c r="B116" s="721"/>
      <c r="C116" s="721"/>
      <c r="D116" s="721"/>
    </row>
    <row r="117" spans="2:4">
      <c r="B117" s="721"/>
      <c r="C117" s="721"/>
      <c r="D117" s="721"/>
    </row>
    <row r="118" spans="2:4">
      <c r="B118" s="721"/>
      <c r="C118" s="721"/>
      <c r="D118" s="721"/>
    </row>
    <row r="119" spans="2:4">
      <c r="B119" s="721"/>
      <c r="C119" s="721"/>
      <c r="D119" s="721"/>
    </row>
    <row r="120" spans="2:4">
      <c r="B120" s="721"/>
      <c r="C120" s="721"/>
      <c r="D120" s="721"/>
    </row>
    <row r="121" spans="2:4">
      <c r="B121" s="721"/>
      <c r="C121" s="721"/>
      <c r="D121" s="721"/>
    </row>
    <row r="122" spans="2:4">
      <c r="B122" s="721"/>
      <c r="C122" s="721"/>
      <c r="D122" s="721"/>
    </row>
    <row r="123" spans="2:4">
      <c r="B123" s="721"/>
      <c r="C123" s="721"/>
      <c r="D123" s="721"/>
    </row>
    <row r="124" spans="2:4">
      <c r="B124" s="721"/>
      <c r="C124" s="721"/>
      <c r="D124" s="721"/>
    </row>
    <row r="125" spans="2:4">
      <c r="B125" s="721"/>
      <c r="C125" s="721"/>
      <c r="D125" s="721"/>
    </row>
    <row r="126" spans="2:4">
      <c r="B126" s="721"/>
      <c r="C126" s="721"/>
      <c r="D126" s="721"/>
    </row>
    <row r="127" spans="2:4">
      <c r="B127" s="721"/>
      <c r="C127" s="721"/>
      <c r="D127" s="721"/>
    </row>
    <row r="128" spans="2:4">
      <c r="B128" s="721"/>
      <c r="C128" s="721"/>
      <c r="D128" s="721"/>
    </row>
    <row r="129" spans="2:4">
      <c r="B129" s="721"/>
      <c r="C129" s="721"/>
      <c r="D129" s="721"/>
    </row>
    <row r="130" spans="2:4">
      <c r="B130" s="721"/>
      <c r="C130" s="721"/>
      <c r="D130" s="721"/>
    </row>
    <row r="131" spans="2:4">
      <c r="B131" s="721"/>
      <c r="C131" s="721"/>
      <c r="D131" s="721"/>
    </row>
    <row r="132" spans="2:4">
      <c r="B132" s="721"/>
      <c r="C132" s="721"/>
      <c r="D132" s="721"/>
    </row>
    <row r="133" spans="2:4">
      <c r="B133" s="721"/>
      <c r="C133" s="721"/>
      <c r="D133" s="721"/>
    </row>
    <row r="134" spans="2:4">
      <c r="B134" s="721"/>
      <c r="C134" s="721"/>
      <c r="D134" s="721"/>
    </row>
    <row r="135" spans="2:4">
      <c r="B135" s="721"/>
      <c r="C135" s="721"/>
      <c r="D135" s="721"/>
    </row>
    <row r="136" spans="2:4">
      <c r="B136" s="721"/>
      <c r="C136" s="721"/>
      <c r="D136" s="721"/>
    </row>
    <row r="137" spans="2:4">
      <c r="B137" s="721"/>
      <c r="C137" s="721"/>
      <c r="D137" s="721"/>
    </row>
    <row r="138" spans="2:4">
      <c r="B138" s="721"/>
      <c r="C138" s="721"/>
      <c r="D138" s="721"/>
    </row>
    <row r="139" spans="2:4">
      <c r="B139" s="721"/>
      <c r="C139" s="721"/>
      <c r="D139" s="721"/>
    </row>
    <row r="140" spans="2:4">
      <c r="B140" s="721"/>
      <c r="C140" s="721"/>
      <c r="D140" s="721"/>
    </row>
    <row r="141" spans="2:4">
      <c r="B141" s="721"/>
      <c r="C141" s="721"/>
      <c r="D141" s="721"/>
    </row>
    <row r="142" spans="2:4">
      <c r="B142" s="721"/>
      <c r="C142" s="721"/>
      <c r="D142" s="721"/>
    </row>
    <row r="143" spans="2:4">
      <c r="B143" s="721"/>
      <c r="C143" s="721"/>
      <c r="D143" s="721"/>
    </row>
    <row r="144" spans="2:4">
      <c r="B144" s="721"/>
      <c r="C144" s="721"/>
      <c r="D144" s="721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workbookViewId="0">
      <selection activeCell="I19" sqref="I19"/>
    </sheetView>
  </sheetViews>
  <sheetFormatPr defaultColWidth="15.5546875" defaultRowHeight="15"/>
  <cols>
    <col min="1" max="1" width="47.6640625" style="311" customWidth="1"/>
    <col min="2" max="4" width="12.6640625" style="311" customWidth="1"/>
    <col min="5" max="249" width="9.33203125" style="311" customWidth="1"/>
    <col min="250" max="250" width="40.44140625" style="311" customWidth="1"/>
    <col min="251" max="251" width="8.33203125" style="311" customWidth="1"/>
    <col min="252" max="16384" width="15.5546875" style="311"/>
  </cols>
  <sheetData>
    <row r="1" spans="1:9" ht="18" customHeight="1">
      <c r="A1" s="834" t="s">
        <v>780</v>
      </c>
      <c r="B1" s="881"/>
      <c r="C1" s="305"/>
      <c r="D1" s="882"/>
      <c r="E1" s="882"/>
      <c r="F1" s="836"/>
      <c r="G1" s="883"/>
      <c r="H1" s="883"/>
      <c r="I1" s="882"/>
    </row>
    <row r="2" spans="1:9" ht="18" customHeight="1">
      <c r="A2" s="884"/>
      <c r="B2" s="884"/>
      <c r="C2" s="885"/>
      <c r="D2" s="882"/>
      <c r="E2" s="882"/>
      <c r="F2" s="836"/>
      <c r="G2" s="883"/>
      <c r="H2" s="883"/>
      <c r="I2" s="882"/>
    </row>
    <row r="3" spans="1:9" ht="18" customHeight="1">
      <c r="A3" s="886"/>
      <c r="B3" s="887"/>
      <c r="C3" s="882"/>
      <c r="D3" s="859" t="s">
        <v>0</v>
      </c>
      <c r="E3" s="882"/>
      <c r="F3" s="836"/>
      <c r="G3" s="882"/>
      <c r="H3" s="882"/>
      <c r="I3" s="882"/>
    </row>
    <row r="4" spans="1:9" ht="18" customHeight="1">
      <c r="A4" s="842"/>
      <c r="B4" s="1156" t="s">
        <v>720</v>
      </c>
      <c r="C4" s="1156"/>
      <c r="D4" s="670" t="s">
        <v>693</v>
      </c>
      <c r="E4" s="882"/>
      <c r="F4" s="836"/>
      <c r="G4" s="882"/>
      <c r="H4" s="882"/>
      <c r="I4" s="882"/>
    </row>
    <row r="5" spans="1:9" ht="18" customHeight="1">
      <c r="A5" s="843"/>
      <c r="B5" s="671" t="s">
        <v>114</v>
      </c>
      <c r="C5" s="671" t="s">
        <v>113</v>
      </c>
      <c r="D5" s="672" t="s">
        <v>646</v>
      </c>
      <c r="E5" s="882"/>
      <c r="F5" s="844"/>
      <c r="G5" s="882"/>
      <c r="H5" s="882"/>
      <c r="I5" s="882"/>
    </row>
    <row r="6" spans="1:9" ht="18" customHeight="1">
      <c r="A6" s="843"/>
      <c r="B6" s="673" t="s">
        <v>640</v>
      </c>
      <c r="C6" s="673" t="s">
        <v>692</v>
      </c>
      <c r="D6" s="674" t="s">
        <v>640</v>
      </c>
      <c r="E6" s="882"/>
      <c r="F6" s="844"/>
      <c r="G6" s="882"/>
      <c r="H6" s="882"/>
      <c r="I6" s="882"/>
    </row>
    <row r="7" spans="1:9" ht="18" customHeight="1">
      <c r="A7" s="843"/>
      <c r="B7" s="860"/>
      <c r="C7" s="860"/>
      <c r="D7" s="882"/>
      <c r="E7" s="882"/>
      <c r="F7" s="721"/>
      <c r="G7" s="882"/>
      <c r="H7" s="882"/>
      <c r="I7" s="882"/>
    </row>
    <row r="8" spans="1:9" s="312" customFormat="1" ht="18" customHeight="1">
      <c r="A8" s="888" t="s">
        <v>498</v>
      </c>
      <c r="B8" s="862">
        <v>101.97095378714</v>
      </c>
      <c r="C8" s="862">
        <v>96.118082444259358</v>
      </c>
      <c r="D8" s="889">
        <v>108.5643278903386</v>
      </c>
      <c r="F8" s="721"/>
      <c r="I8" s="890"/>
    </row>
    <row r="9" spans="1:9" s="312" customFormat="1" ht="18" customHeight="1">
      <c r="A9" s="888" t="s">
        <v>488</v>
      </c>
      <c r="B9" s="862">
        <v>106.54297401487847</v>
      </c>
      <c r="C9" s="862">
        <v>97.33554901944116</v>
      </c>
      <c r="D9" s="889">
        <v>109.73557882457351</v>
      </c>
      <c r="F9" s="721"/>
      <c r="I9" s="890"/>
    </row>
    <row r="10" spans="1:9" s="312" customFormat="1" ht="18" customHeight="1">
      <c r="A10" s="854" t="s">
        <v>230</v>
      </c>
      <c r="B10" s="866"/>
      <c r="C10" s="866"/>
      <c r="D10" s="870"/>
      <c r="F10" s="721"/>
      <c r="I10" s="890"/>
    </row>
    <row r="11" spans="1:9" s="312" customFormat="1" ht="18" customHeight="1">
      <c r="A11" s="869" t="s">
        <v>650</v>
      </c>
      <c r="B11" s="866">
        <v>105.26753996768204</v>
      </c>
      <c r="C11" s="866">
        <v>99.347184621295185</v>
      </c>
      <c r="D11" s="870">
        <v>106.45298791035334</v>
      </c>
      <c r="F11" s="721"/>
      <c r="I11" s="890"/>
    </row>
    <row r="12" spans="1:9" s="312" customFormat="1" ht="18" customHeight="1">
      <c r="A12" s="869" t="s">
        <v>651</v>
      </c>
      <c r="B12" s="866">
        <v>106.47359387616548</v>
      </c>
      <c r="C12" s="866">
        <v>102.54642318296486</v>
      </c>
      <c r="D12" s="870">
        <v>105.43907662957004</v>
      </c>
      <c r="F12" s="721"/>
      <c r="I12" s="890"/>
    </row>
    <row r="13" spans="1:9" s="312" customFormat="1" ht="18" customHeight="1">
      <c r="A13" s="869" t="s">
        <v>652</v>
      </c>
      <c r="B13" s="866">
        <v>122.10784321865185</v>
      </c>
      <c r="C13" s="866">
        <v>100.40368267677941</v>
      </c>
      <c r="D13" s="870">
        <v>126.99692624497385</v>
      </c>
      <c r="E13" s="882"/>
      <c r="F13" s="721"/>
      <c r="I13" s="890"/>
    </row>
    <row r="14" spans="1:9" ht="18" customHeight="1">
      <c r="A14" s="869" t="s">
        <v>653</v>
      </c>
      <c r="B14" s="866">
        <v>94.741372149551182</v>
      </c>
      <c r="C14" s="866">
        <v>82.84725672714508</v>
      </c>
      <c r="D14" s="870">
        <v>106.9897786477399</v>
      </c>
      <c r="E14" s="312"/>
      <c r="F14" s="721"/>
      <c r="G14" s="882"/>
      <c r="H14" s="312"/>
      <c r="I14" s="890"/>
    </row>
    <row r="15" spans="1:9" s="312" customFormat="1" ht="18" customHeight="1">
      <c r="A15" s="869" t="s">
        <v>654</v>
      </c>
      <c r="B15" s="866">
        <v>101.53944468008751</v>
      </c>
      <c r="C15" s="866">
        <v>95.876837092690522</v>
      </c>
      <c r="D15" s="870">
        <v>107.04949504204848</v>
      </c>
      <c r="F15" s="721"/>
      <c r="I15" s="890"/>
    </row>
    <row r="16" spans="1:9" s="312" customFormat="1" ht="18" customHeight="1">
      <c r="A16" s="869" t="s">
        <v>655</v>
      </c>
      <c r="B16" s="866">
        <v>92.134530578992596</v>
      </c>
      <c r="C16" s="866">
        <v>93.056236849895029</v>
      </c>
      <c r="D16" s="870">
        <v>101.68425141327715</v>
      </c>
      <c r="F16" s="852"/>
      <c r="I16" s="890"/>
    </row>
    <row r="17" spans="1:9" s="312" customFormat="1" ht="18" customHeight="1">
      <c r="A17" s="888" t="s">
        <v>485</v>
      </c>
      <c r="B17" s="862">
        <v>117.27485965462169</v>
      </c>
      <c r="C17" s="862">
        <v>91.554552589983302</v>
      </c>
      <c r="D17" s="889">
        <v>135.50789959145436</v>
      </c>
      <c r="F17" s="853"/>
      <c r="I17" s="890"/>
    </row>
    <row r="18" spans="1:9" s="312" customFormat="1" ht="18" customHeight="1">
      <c r="A18" s="869" t="s">
        <v>311</v>
      </c>
      <c r="B18" s="866">
        <v>99.807532707979831</v>
      </c>
      <c r="C18" s="866">
        <v>87.172528087212683</v>
      </c>
      <c r="D18" s="870">
        <v>114.4722219273947</v>
      </c>
      <c r="F18" s="853"/>
      <c r="I18" s="890"/>
    </row>
    <row r="19" spans="1:9" s="312" customFormat="1" ht="18" customHeight="1">
      <c r="A19" s="869" t="s">
        <v>343</v>
      </c>
      <c r="B19" s="866">
        <v>88.397826640633468</v>
      </c>
      <c r="C19" s="866">
        <v>90.68108799951986</v>
      </c>
      <c r="D19" s="870">
        <v>125.6178653048886</v>
      </c>
      <c r="F19" s="853"/>
      <c r="I19" s="890"/>
    </row>
    <row r="20" spans="1:9" s="312" customFormat="1" ht="18" customHeight="1">
      <c r="A20" s="869" t="s">
        <v>484</v>
      </c>
      <c r="B20" s="866">
        <v>132.30418290760286</v>
      </c>
      <c r="C20" s="866">
        <v>98.069474073660501</v>
      </c>
      <c r="D20" s="870">
        <v>143.65695310922933</v>
      </c>
      <c r="F20" s="853"/>
      <c r="I20" s="890"/>
    </row>
    <row r="21" spans="1:9" s="312" customFormat="1" ht="18" customHeight="1">
      <c r="A21" s="888" t="s">
        <v>483</v>
      </c>
      <c r="B21" s="862">
        <v>101.27883380567708</v>
      </c>
      <c r="C21" s="862">
        <v>96.506719097555234</v>
      </c>
      <c r="D21" s="889">
        <v>107.40516512704805</v>
      </c>
      <c r="F21" s="853"/>
      <c r="I21" s="890"/>
    </row>
    <row r="22" spans="1:9" s="312" customFormat="1" ht="18" customHeight="1">
      <c r="A22" s="854" t="s">
        <v>230</v>
      </c>
      <c r="B22" s="866"/>
      <c r="C22" s="866"/>
      <c r="D22" s="870"/>
      <c r="F22" s="853"/>
      <c r="I22" s="890"/>
    </row>
    <row r="23" spans="1:9" s="312" customFormat="1" ht="18" customHeight="1">
      <c r="A23" s="869" t="s">
        <v>497</v>
      </c>
      <c r="B23" s="866">
        <v>116.33691027629294</v>
      </c>
      <c r="C23" s="866">
        <v>107.23103063506689</v>
      </c>
      <c r="D23" s="870">
        <v>125.01662052445396</v>
      </c>
      <c r="F23" s="853"/>
      <c r="I23" s="890"/>
    </row>
    <row r="24" spans="1:9" s="312" customFormat="1" ht="18" customHeight="1">
      <c r="A24" s="869" t="s">
        <v>482</v>
      </c>
      <c r="B24" s="866">
        <v>102.70483969980202</v>
      </c>
      <c r="C24" s="866">
        <v>90.47525290040015</v>
      </c>
      <c r="D24" s="870">
        <v>107.81787215546231</v>
      </c>
      <c r="F24" s="721"/>
      <c r="I24" s="890"/>
    </row>
    <row r="25" spans="1:9" s="312" customFormat="1" ht="18" customHeight="1">
      <c r="A25" s="869" t="s">
        <v>496</v>
      </c>
      <c r="B25" s="866">
        <v>112.83466221092759</v>
      </c>
      <c r="C25" s="866">
        <v>93.970938987694737</v>
      </c>
      <c r="D25" s="870">
        <v>133.26606944404412</v>
      </c>
      <c r="F25" s="721"/>
      <c r="I25" s="890"/>
    </row>
    <row r="26" spans="1:9" s="312" customFormat="1" ht="18" customHeight="1">
      <c r="A26" s="869" t="s">
        <v>494</v>
      </c>
      <c r="B26" s="866">
        <v>95.533951471952435</v>
      </c>
      <c r="C26" s="866">
        <v>90.34885233347832</v>
      </c>
      <c r="D26" s="870">
        <v>104.62799347649484</v>
      </c>
      <c r="F26" s="721"/>
      <c r="I26" s="890"/>
    </row>
    <row r="27" spans="1:9" s="312" customFormat="1" ht="18" customHeight="1">
      <c r="A27" s="869" t="s">
        <v>481</v>
      </c>
      <c r="B27" s="866">
        <v>101.37909535308185</v>
      </c>
      <c r="C27" s="866">
        <v>97.503854335725137</v>
      </c>
      <c r="D27" s="870">
        <v>108.46045234388318</v>
      </c>
      <c r="F27" s="721"/>
      <c r="I27" s="890"/>
    </row>
    <row r="28" spans="1:9" s="312" customFormat="1" ht="18" customHeight="1">
      <c r="A28" s="869" t="s">
        <v>656</v>
      </c>
      <c r="B28" s="866">
        <v>99.556743823896468</v>
      </c>
      <c r="C28" s="866">
        <v>96.455537050265491</v>
      </c>
      <c r="D28" s="870">
        <v>103.76812654747492</v>
      </c>
      <c r="F28" s="721"/>
      <c r="I28" s="890"/>
    </row>
    <row r="29" spans="1:9" s="312" customFormat="1" ht="18" customHeight="1">
      <c r="A29" s="869" t="s">
        <v>495</v>
      </c>
      <c r="B29" s="866">
        <v>102.04405903004444</v>
      </c>
      <c r="C29" s="866">
        <v>99.519396176955723</v>
      </c>
      <c r="D29" s="870">
        <v>104.15902271256058</v>
      </c>
      <c r="F29" s="721"/>
      <c r="I29" s="890"/>
    </row>
    <row r="30" spans="1:9" s="312" customFormat="1" ht="18" customHeight="1">
      <c r="A30" s="869" t="s">
        <v>493</v>
      </c>
      <c r="B30" s="866">
        <v>99.605385581590383</v>
      </c>
      <c r="C30" s="866">
        <v>96.380627571757984</v>
      </c>
      <c r="D30" s="870">
        <v>109.96402743184701</v>
      </c>
      <c r="F30" s="721"/>
      <c r="I30" s="890"/>
    </row>
    <row r="31" spans="1:9" s="312" customFormat="1" ht="18" customHeight="1">
      <c r="A31" s="869" t="s">
        <v>492</v>
      </c>
      <c r="B31" s="866">
        <v>106.11881838076923</v>
      </c>
      <c r="C31" s="866">
        <v>98.082487771462795</v>
      </c>
      <c r="D31" s="870">
        <v>111.62227817138591</v>
      </c>
      <c r="F31" s="721"/>
      <c r="I31" s="890"/>
    </row>
    <row r="32" spans="1:9" s="308" customFormat="1" ht="18" customHeight="1">
      <c r="A32" s="869" t="s">
        <v>491</v>
      </c>
      <c r="B32" s="866">
        <v>103.92703973158393</v>
      </c>
      <c r="C32" s="866">
        <v>100.01589512687717</v>
      </c>
      <c r="D32" s="870">
        <v>101.53823005153332</v>
      </c>
      <c r="E32" s="312"/>
      <c r="F32" s="721"/>
      <c r="H32" s="312"/>
      <c r="I32" s="890"/>
    </row>
    <row r="33" spans="1:9" s="312" customFormat="1" ht="18" customHeight="1">
      <c r="A33" s="869" t="s">
        <v>480</v>
      </c>
      <c r="B33" s="866">
        <v>92.304598583259235</v>
      </c>
      <c r="C33" s="866">
        <v>83.821670076564772</v>
      </c>
      <c r="D33" s="870">
        <v>120.9161474705093</v>
      </c>
      <c r="F33" s="721"/>
      <c r="I33" s="890"/>
    </row>
    <row r="34" spans="1:9" s="312" customFormat="1" ht="18" customHeight="1">
      <c r="A34" s="869" t="s">
        <v>490</v>
      </c>
      <c r="B34" s="866">
        <v>103.04868724024684</v>
      </c>
      <c r="C34" s="866">
        <v>100.1276295018759</v>
      </c>
      <c r="D34" s="870">
        <v>102.31606234560168</v>
      </c>
      <c r="F34" s="721"/>
      <c r="I34" s="890"/>
    </row>
    <row r="35" spans="1:9" s="312" customFormat="1" ht="18" customHeight="1">
      <c r="A35" s="869" t="s">
        <v>297</v>
      </c>
      <c r="B35" s="866">
        <v>101.06920671542832</v>
      </c>
      <c r="C35" s="866">
        <v>100.87769549122176</v>
      </c>
      <c r="D35" s="870">
        <v>101.11571635411063</v>
      </c>
      <c r="F35" s="721"/>
      <c r="I35" s="890"/>
    </row>
    <row r="36" spans="1:9" s="312" customFormat="1" ht="18" customHeight="1">
      <c r="A36" s="869" t="s">
        <v>657</v>
      </c>
      <c r="B36" s="866">
        <v>105.97152605954909</v>
      </c>
      <c r="C36" s="866">
        <v>101.82969281825396</v>
      </c>
      <c r="D36" s="870">
        <v>104.71280860552788</v>
      </c>
      <c r="F36" s="721"/>
      <c r="I36" s="890"/>
    </row>
    <row r="37" spans="1:9" s="312" customFormat="1" ht="18" customHeight="1">
      <c r="A37" s="869" t="s">
        <v>489</v>
      </c>
      <c r="B37" s="866">
        <v>102.31684161451982</v>
      </c>
      <c r="C37" s="866">
        <v>97.803757458641712</v>
      </c>
      <c r="D37" s="870">
        <v>103.51441477648075</v>
      </c>
      <c r="F37" s="721"/>
      <c r="I37" s="890"/>
    </row>
    <row r="38" spans="1:9" s="312" customFormat="1" ht="18" customHeight="1">
      <c r="A38" s="869" t="s">
        <v>658</v>
      </c>
      <c r="B38" s="866">
        <v>115.39630749659375</v>
      </c>
      <c r="C38" s="866">
        <v>106.39856245303345</v>
      </c>
      <c r="D38" s="870">
        <v>112.86681230455447</v>
      </c>
      <c r="F38" s="721"/>
      <c r="I38" s="890"/>
    </row>
    <row r="39" spans="1:9" s="312" customFormat="1" ht="18" customHeight="1">
      <c r="A39" s="869" t="s">
        <v>659</v>
      </c>
      <c r="B39" s="866">
        <v>96.619735840054773</v>
      </c>
      <c r="C39" s="866">
        <v>99.13995034983914</v>
      </c>
      <c r="D39" s="870">
        <v>99.095743170127164</v>
      </c>
      <c r="F39" s="721"/>
      <c r="I39" s="890"/>
    </row>
    <row r="40" spans="1:9" s="312" customFormat="1" ht="18" customHeight="1">
      <c r="A40" s="891"/>
      <c r="B40" s="892"/>
      <c r="C40" s="892"/>
      <c r="D40" s="864"/>
      <c r="F40" s="721"/>
    </row>
    <row r="41" spans="1:9" s="312" customFormat="1" ht="18" customHeight="1">
      <c r="A41" s="891"/>
      <c r="B41" s="892"/>
      <c r="C41" s="892"/>
      <c r="D41" s="864"/>
      <c r="F41" s="721"/>
    </row>
    <row r="42" spans="1:9" s="312" customFormat="1" ht="14.1" customHeight="1">
      <c r="A42" s="891"/>
      <c r="B42" s="892"/>
      <c r="C42" s="892"/>
      <c r="D42" s="864"/>
      <c r="F42" s="721"/>
    </row>
    <row r="43" spans="1:9" s="312" customFormat="1" ht="14.1" customHeight="1">
      <c r="A43" s="891"/>
      <c r="B43" s="892"/>
      <c r="C43" s="892"/>
      <c r="D43" s="864"/>
      <c r="F43" s="721"/>
    </row>
    <row r="44" spans="1:9" s="312" customFormat="1" ht="14.1" customHeight="1">
      <c r="A44" s="891"/>
      <c r="B44" s="892"/>
      <c r="C44" s="892"/>
      <c r="D44" s="864"/>
      <c r="F44" s="721"/>
    </row>
    <row r="45" spans="1:9" s="312" customFormat="1" ht="14.1" customHeight="1">
      <c r="A45" s="891"/>
      <c r="B45" s="892"/>
      <c r="C45" s="892"/>
      <c r="D45" s="864"/>
      <c r="F45" s="721"/>
    </row>
    <row r="46" spans="1:9" s="312" customFormat="1" ht="14.1" customHeight="1">
      <c r="A46" s="891"/>
      <c r="B46" s="892"/>
      <c r="C46" s="892"/>
      <c r="D46" s="864"/>
      <c r="F46" s="721"/>
    </row>
    <row r="47" spans="1:9" s="312" customFormat="1" ht="14.1" customHeight="1">
      <c r="A47" s="891"/>
      <c r="B47" s="892"/>
      <c r="C47" s="892"/>
      <c r="D47" s="864"/>
      <c r="F47" s="721"/>
    </row>
    <row r="48" spans="1:9" s="312" customFormat="1" ht="14.1" customHeight="1">
      <c r="A48" s="891"/>
      <c r="B48" s="892"/>
      <c r="C48" s="892"/>
      <c r="D48" s="864"/>
      <c r="F48" s="721"/>
    </row>
    <row r="49" spans="1:9" s="312" customFormat="1" ht="14.1" customHeight="1">
      <c r="A49" s="721"/>
      <c r="B49" s="721"/>
      <c r="C49" s="721"/>
      <c r="D49" s="721"/>
      <c r="E49" s="721"/>
      <c r="F49" s="721"/>
    </row>
    <row r="50" spans="1:9" s="312" customFormat="1" ht="14.1" customHeight="1">
      <c r="A50" s="721"/>
      <c r="B50" s="721"/>
      <c r="C50" s="721"/>
      <c r="D50" s="721"/>
      <c r="E50" s="721"/>
      <c r="F50" s="721"/>
    </row>
    <row r="51" spans="1:9" s="312" customFormat="1" ht="14.1" customHeight="1">
      <c r="A51" s="721"/>
      <c r="B51" s="721"/>
      <c r="C51" s="721"/>
      <c r="D51" s="721"/>
      <c r="E51" s="721"/>
      <c r="F51" s="721"/>
    </row>
    <row r="52" spans="1:9" s="312" customFormat="1" ht="14.1" customHeight="1">
      <c r="A52" s="721"/>
      <c r="B52" s="721"/>
      <c r="C52" s="721"/>
      <c r="D52" s="721"/>
      <c r="E52" s="721"/>
      <c r="F52" s="721"/>
    </row>
    <row r="53" spans="1:9" s="312" customFormat="1" ht="14.1" customHeight="1">
      <c r="A53" s="721"/>
      <c r="B53" s="721"/>
      <c r="C53" s="721"/>
      <c r="D53" s="721"/>
      <c r="E53" s="721"/>
      <c r="F53" s="721"/>
    </row>
    <row r="54" spans="1:9" s="312" customFormat="1" ht="14.1" customHeight="1">
      <c r="A54" s="721"/>
      <c r="B54" s="721"/>
      <c r="C54" s="721"/>
      <c r="D54" s="721"/>
      <c r="E54" s="721"/>
      <c r="F54" s="721"/>
    </row>
    <row r="55" spans="1:9">
      <c r="A55" s="721"/>
      <c r="B55" s="721"/>
      <c r="C55" s="721"/>
      <c r="D55" s="721"/>
      <c r="E55" s="721"/>
      <c r="F55" s="721"/>
      <c r="G55" s="882"/>
      <c r="H55" s="882"/>
      <c r="I55" s="882"/>
    </row>
    <row r="56" spans="1:9">
      <c r="A56" s="721"/>
      <c r="B56" s="721"/>
      <c r="C56" s="721"/>
      <c r="D56" s="721"/>
      <c r="E56" s="721"/>
      <c r="F56" s="721"/>
      <c r="G56" s="882"/>
      <c r="H56" s="882"/>
      <c r="I56" s="882"/>
    </row>
    <row r="57" spans="1:9">
      <c r="A57" s="721"/>
      <c r="B57" s="721"/>
      <c r="C57" s="721"/>
      <c r="D57" s="721"/>
      <c r="E57" s="721"/>
      <c r="F57" s="721"/>
      <c r="G57" s="882"/>
      <c r="H57" s="882"/>
      <c r="I57" s="882"/>
    </row>
    <row r="58" spans="1:9">
      <c r="A58" s="721"/>
      <c r="B58" s="721"/>
      <c r="C58" s="721"/>
      <c r="D58" s="721"/>
      <c r="E58" s="721"/>
      <c r="F58" s="721"/>
      <c r="G58" s="882"/>
      <c r="H58" s="882"/>
      <c r="I58" s="882"/>
    </row>
    <row r="59" spans="1:9">
      <c r="A59" s="721"/>
      <c r="B59" s="721"/>
      <c r="C59" s="721"/>
      <c r="D59" s="721"/>
      <c r="E59" s="721"/>
      <c r="F59" s="721"/>
      <c r="G59" s="882"/>
      <c r="H59" s="882"/>
      <c r="I59" s="882"/>
    </row>
    <row r="60" spans="1:9">
      <c r="A60" s="721"/>
      <c r="B60" s="721"/>
      <c r="C60" s="721"/>
      <c r="D60" s="721"/>
      <c r="E60" s="721"/>
      <c r="F60" s="721"/>
      <c r="G60" s="882"/>
      <c r="H60" s="882"/>
      <c r="I60" s="882"/>
    </row>
    <row r="61" spans="1:9">
      <c r="A61" s="721"/>
      <c r="B61" s="721"/>
      <c r="C61" s="721"/>
      <c r="D61" s="721"/>
      <c r="E61" s="721"/>
      <c r="F61" s="721"/>
      <c r="G61" s="882"/>
      <c r="H61" s="882"/>
      <c r="I61" s="882"/>
    </row>
    <row r="62" spans="1:9">
      <c r="A62" s="721"/>
      <c r="B62" s="721"/>
      <c r="C62" s="721"/>
      <c r="D62" s="721"/>
      <c r="E62" s="721"/>
      <c r="F62" s="721"/>
      <c r="G62" s="882"/>
      <c r="H62" s="882"/>
      <c r="I62" s="882"/>
    </row>
    <row r="63" spans="1:9">
      <c r="A63" s="721"/>
      <c r="B63" s="721"/>
      <c r="C63" s="721"/>
      <c r="D63" s="721"/>
      <c r="E63" s="721"/>
      <c r="F63" s="721"/>
      <c r="G63" s="882"/>
      <c r="H63" s="882"/>
      <c r="I63" s="882"/>
    </row>
    <row r="64" spans="1:9">
      <c r="A64" s="721"/>
      <c r="B64" s="721"/>
      <c r="C64" s="721"/>
      <c r="D64" s="721"/>
      <c r="E64" s="721"/>
      <c r="F64" s="721"/>
      <c r="G64" s="882"/>
      <c r="H64" s="882"/>
      <c r="I64" s="882"/>
    </row>
    <row r="65" spans="1:9">
      <c r="A65" s="721"/>
      <c r="B65" s="721"/>
      <c r="C65" s="721"/>
      <c r="D65" s="721"/>
      <c r="E65" s="721"/>
      <c r="F65" s="721"/>
      <c r="G65" s="882"/>
      <c r="H65" s="882"/>
      <c r="I65" s="882"/>
    </row>
    <row r="66" spans="1:9">
      <c r="A66" s="721"/>
      <c r="B66" s="721"/>
      <c r="C66" s="721"/>
      <c r="D66" s="721"/>
      <c r="E66" s="721"/>
      <c r="F66" s="721"/>
      <c r="G66" s="882"/>
      <c r="H66" s="882"/>
      <c r="I66" s="882"/>
    </row>
    <row r="67" spans="1:9">
      <c r="A67" s="721"/>
      <c r="B67" s="721"/>
      <c r="C67" s="721"/>
      <c r="D67" s="721"/>
      <c r="E67" s="721"/>
      <c r="F67" s="721"/>
      <c r="G67" s="882"/>
      <c r="H67" s="882"/>
      <c r="I67" s="882"/>
    </row>
    <row r="68" spans="1:9">
      <c r="A68" s="721"/>
      <c r="B68" s="721"/>
      <c r="C68" s="721"/>
      <c r="D68" s="721"/>
      <c r="E68" s="721"/>
      <c r="F68" s="721"/>
      <c r="G68" s="882"/>
      <c r="H68" s="882"/>
      <c r="I68" s="882"/>
    </row>
    <row r="69" spans="1:9">
      <c r="A69" s="721"/>
      <c r="B69" s="721"/>
      <c r="C69" s="721"/>
      <c r="D69" s="721"/>
      <c r="E69" s="721"/>
      <c r="F69" s="721"/>
      <c r="G69" s="882"/>
      <c r="H69" s="882"/>
      <c r="I69" s="882"/>
    </row>
    <row r="70" spans="1:9">
      <c r="A70" s="721"/>
      <c r="B70" s="721"/>
      <c r="C70" s="721"/>
      <c r="D70" s="721"/>
      <c r="E70" s="721"/>
      <c r="F70" s="721"/>
      <c r="G70" s="882"/>
      <c r="H70" s="882"/>
      <c r="I70" s="882"/>
    </row>
    <row r="71" spans="1:9">
      <c r="A71" s="721"/>
      <c r="B71" s="721"/>
      <c r="C71" s="721"/>
      <c r="D71" s="721"/>
      <c r="E71" s="721"/>
      <c r="F71" s="721"/>
      <c r="G71" s="882"/>
      <c r="H71" s="882"/>
      <c r="I71" s="882"/>
    </row>
    <row r="72" spans="1:9">
      <c r="A72" s="721"/>
      <c r="B72" s="721"/>
      <c r="C72" s="721"/>
      <c r="D72" s="721"/>
      <c r="E72" s="721"/>
      <c r="F72" s="721"/>
      <c r="G72" s="882"/>
      <c r="H72" s="882"/>
      <c r="I72" s="882"/>
    </row>
    <row r="73" spans="1:9">
      <c r="A73" s="721"/>
      <c r="B73" s="721"/>
      <c r="C73" s="721"/>
      <c r="D73" s="721"/>
      <c r="E73" s="721"/>
      <c r="F73" s="721"/>
      <c r="G73" s="882"/>
      <c r="H73" s="882"/>
      <c r="I73" s="882"/>
    </row>
    <row r="74" spans="1:9">
      <c r="A74" s="721"/>
      <c r="B74" s="721"/>
      <c r="C74" s="721"/>
      <c r="D74" s="721"/>
      <c r="E74" s="721"/>
      <c r="F74" s="721"/>
      <c r="G74" s="882"/>
      <c r="H74" s="882"/>
      <c r="I74" s="882"/>
    </row>
    <row r="75" spans="1:9">
      <c r="A75" s="721"/>
      <c r="B75" s="721"/>
      <c r="C75" s="721"/>
      <c r="D75" s="721"/>
      <c r="E75" s="721"/>
      <c r="F75" s="721"/>
      <c r="G75" s="882"/>
      <c r="H75" s="882"/>
      <c r="I75" s="882"/>
    </row>
    <row r="76" spans="1:9">
      <c r="A76" s="721"/>
      <c r="B76" s="721"/>
      <c r="C76" s="721"/>
      <c r="D76" s="721"/>
      <c r="E76" s="721"/>
      <c r="F76" s="721"/>
      <c r="G76" s="882"/>
      <c r="H76" s="882"/>
      <c r="I76" s="882"/>
    </row>
    <row r="77" spans="1:9">
      <c r="A77" s="721"/>
      <c r="B77" s="721"/>
      <c r="C77" s="721"/>
      <c r="D77" s="721"/>
      <c r="E77" s="721"/>
      <c r="F77" s="721"/>
      <c r="G77" s="882"/>
      <c r="H77" s="882"/>
      <c r="I77" s="882"/>
    </row>
    <row r="78" spans="1:9">
      <c r="A78" s="721"/>
      <c r="B78" s="721"/>
      <c r="C78" s="721"/>
      <c r="D78" s="721"/>
      <c r="E78" s="721"/>
      <c r="F78" s="721"/>
      <c r="G78" s="882"/>
      <c r="H78" s="882"/>
      <c r="I78" s="882"/>
    </row>
    <row r="79" spans="1:9">
      <c r="A79" s="721"/>
      <c r="B79" s="721"/>
      <c r="C79" s="721"/>
      <c r="D79" s="721"/>
      <c r="E79" s="721"/>
      <c r="F79" s="721"/>
      <c r="G79" s="882"/>
      <c r="H79" s="882"/>
      <c r="I79" s="882"/>
    </row>
    <row r="80" spans="1:9">
      <c r="A80" s="721"/>
      <c r="B80" s="721"/>
      <c r="C80" s="721"/>
      <c r="D80" s="721"/>
      <c r="E80" s="721"/>
      <c r="F80" s="721"/>
      <c r="G80" s="882"/>
      <c r="H80" s="882"/>
      <c r="I80" s="882"/>
    </row>
    <row r="81" spans="1:9">
      <c r="A81" s="721"/>
      <c r="B81" s="721"/>
      <c r="C81" s="721"/>
      <c r="D81" s="721"/>
      <c r="E81" s="721"/>
      <c r="F81" s="721"/>
      <c r="G81" s="882"/>
      <c r="H81" s="882"/>
      <c r="I81" s="882"/>
    </row>
    <row r="82" spans="1:9">
      <c r="A82" s="721"/>
      <c r="B82" s="721"/>
      <c r="C82" s="721"/>
      <c r="D82" s="721"/>
      <c r="E82" s="721"/>
      <c r="F82" s="721"/>
      <c r="G82" s="882"/>
      <c r="H82" s="882"/>
      <c r="I82" s="882"/>
    </row>
    <row r="83" spans="1:9">
      <c r="A83" s="721"/>
      <c r="B83" s="721"/>
      <c r="C83" s="721"/>
      <c r="D83" s="721"/>
      <c r="E83" s="721"/>
      <c r="F83" s="721"/>
      <c r="G83" s="882"/>
      <c r="H83" s="882"/>
      <c r="I83" s="882"/>
    </row>
    <row r="84" spans="1:9">
      <c r="A84" s="721"/>
      <c r="B84" s="721"/>
      <c r="C84" s="721"/>
      <c r="D84" s="721"/>
      <c r="E84" s="721"/>
      <c r="F84" s="721"/>
      <c r="G84" s="882"/>
      <c r="H84" s="882"/>
      <c r="I84" s="882"/>
    </row>
    <row r="85" spans="1:9">
      <c r="A85" s="721"/>
      <c r="B85" s="721"/>
      <c r="C85" s="721"/>
      <c r="D85" s="721"/>
      <c r="E85" s="721"/>
      <c r="F85" s="721"/>
      <c r="G85" s="882"/>
      <c r="H85" s="882"/>
      <c r="I85" s="882"/>
    </row>
    <row r="86" spans="1:9">
      <c r="A86" s="721"/>
      <c r="B86" s="721"/>
      <c r="C86" s="721"/>
      <c r="D86" s="721"/>
      <c r="E86" s="721"/>
      <c r="F86" s="721"/>
      <c r="G86" s="882"/>
      <c r="H86" s="882"/>
      <c r="I86" s="882"/>
    </row>
    <row r="87" spans="1:9">
      <c r="A87" s="721"/>
      <c r="B87" s="721"/>
      <c r="C87" s="721"/>
      <c r="D87" s="721"/>
      <c r="E87" s="721"/>
      <c r="F87" s="721"/>
      <c r="G87" s="882"/>
      <c r="H87" s="882"/>
      <c r="I87" s="882"/>
    </row>
    <row r="88" spans="1:9">
      <c r="A88" s="721"/>
      <c r="B88" s="721"/>
      <c r="C88" s="721"/>
      <c r="D88" s="721"/>
      <c r="E88" s="721"/>
      <c r="F88" s="721"/>
      <c r="G88" s="882"/>
      <c r="H88" s="882"/>
      <c r="I88" s="882"/>
    </row>
    <row r="89" spans="1:9">
      <c r="A89" s="721"/>
      <c r="B89" s="721"/>
      <c r="C89" s="721"/>
      <c r="D89" s="721"/>
      <c r="E89" s="721"/>
      <c r="F89" s="721"/>
      <c r="G89" s="882"/>
      <c r="H89" s="882"/>
      <c r="I89" s="882"/>
    </row>
    <row r="90" spans="1:9">
      <c r="A90" s="721"/>
      <c r="B90" s="721"/>
      <c r="C90" s="721"/>
      <c r="D90" s="721"/>
      <c r="E90" s="721"/>
      <c r="F90" s="721"/>
      <c r="G90" s="882"/>
      <c r="H90" s="882"/>
      <c r="I90" s="882"/>
    </row>
    <row r="91" spans="1:9">
      <c r="A91" s="721"/>
      <c r="B91" s="721"/>
      <c r="C91" s="721"/>
      <c r="D91" s="721"/>
      <c r="E91" s="721"/>
      <c r="F91" s="721"/>
      <c r="G91" s="882"/>
      <c r="H91" s="882"/>
      <c r="I91" s="882"/>
    </row>
    <row r="92" spans="1:9">
      <c r="A92" s="721"/>
      <c r="B92" s="721"/>
      <c r="C92" s="721"/>
      <c r="D92" s="721"/>
      <c r="E92" s="721"/>
      <c r="F92" s="721"/>
      <c r="G92" s="882"/>
      <c r="H92" s="882"/>
      <c r="I92" s="882"/>
    </row>
    <row r="93" spans="1:9">
      <c r="A93" s="721"/>
      <c r="B93" s="721"/>
      <c r="C93" s="721"/>
      <c r="D93" s="721"/>
      <c r="E93" s="721"/>
      <c r="F93" s="721"/>
      <c r="G93" s="882"/>
      <c r="H93" s="882"/>
      <c r="I93" s="882"/>
    </row>
    <row r="94" spans="1:9">
      <c r="A94" s="721"/>
      <c r="B94" s="721"/>
      <c r="C94" s="721"/>
      <c r="D94" s="721"/>
      <c r="E94" s="721"/>
      <c r="F94" s="721"/>
      <c r="G94" s="882"/>
      <c r="H94" s="882"/>
      <c r="I94" s="882"/>
    </row>
    <row r="95" spans="1:9">
      <c r="A95" s="721"/>
      <c r="B95" s="721"/>
      <c r="C95" s="721"/>
      <c r="D95" s="721"/>
      <c r="E95" s="721"/>
      <c r="F95" s="721"/>
      <c r="G95" s="882"/>
      <c r="H95" s="882"/>
      <c r="I95" s="882"/>
    </row>
    <row r="96" spans="1:9">
      <c r="A96" s="721"/>
      <c r="B96" s="721"/>
      <c r="C96" s="721"/>
      <c r="D96" s="721"/>
      <c r="E96" s="721"/>
      <c r="F96" s="721"/>
      <c r="G96" s="882"/>
      <c r="H96" s="882"/>
      <c r="I96" s="882"/>
    </row>
    <row r="97" spans="1:9">
      <c r="A97" s="721"/>
      <c r="B97" s="721"/>
      <c r="C97" s="721"/>
      <c r="D97" s="721"/>
      <c r="E97" s="721"/>
      <c r="F97" s="721"/>
      <c r="G97" s="882"/>
      <c r="H97" s="882"/>
      <c r="I97" s="882"/>
    </row>
    <row r="98" spans="1:9">
      <c r="A98" s="721"/>
      <c r="B98" s="721"/>
      <c r="C98" s="721"/>
      <c r="D98" s="721"/>
      <c r="E98" s="721"/>
      <c r="F98" s="721"/>
      <c r="G98" s="882"/>
      <c r="H98" s="882"/>
      <c r="I98" s="882"/>
    </row>
    <row r="99" spans="1:9">
      <c r="A99" s="721"/>
      <c r="B99" s="721"/>
      <c r="C99" s="721"/>
      <c r="D99" s="721"/>
      <c r="E99" s="721"/>
      <c r="F99" s="721"/>
      <c r="G99" s="882"/>
      <c r="H99" s="882"/>
      <c r="I99" s="882"/>
    </row>
    <row r="100" spans="1:9">
      <c r="A100" s="721"/>
      <c r="B100" s="721"/>
      <c r="C100" s="721"/>
      <c r="D100" s="721"/>
      <c r="E100" s="721"/>
      <c r="F100" s="721"/>
      <c r="G100" s="882"/>
      <c r="H100" s="882"/>
      <c r="I100" s="882"/>
    </row>
    <row r="101" spans="1:9">
      <c r="A101" s="721"/>
      <c r="B101" s="721"/>
      <c r="C101" s="721"/>
      <c r="D101" s="721"/>
      <c r="E101" s="721"/>
      <c r="F101" s="721"/>
      <c r="G101" s="882"/>
      <c r="H101" s="882"/>
      <c r="I101" s="882"/>
    </row>
    <row r="102" spans="1:9">
      <c r="A102" s="721"/>
      <c r="B102" s="721"/>
      <c r="C102" s="721"/>
      <c r="D102" s="721"/>
      <c r="E102" s="721"/>
      <c r="F102" s="721"/>
      <c r="G102" s="882"/>
      <c r="H102" s="882"/>
      <c r="I102" s="882"/>
    </row>
    <row r="103" spans="1:9">
      <c r="A103" s="721"/>
      <c r="B103" s="721"/>
      <c r="C103" s="721"/>
      <c r="D103" s="721"/>
      <c r="E103" s="721"/>
      <c r="F103" s="721"/>
      <c r="G103" s="882"/>
      <c r="H103" s="882"/>
      <c r="I103" s="882"/>
    </row>
    <row r="104" spans="1:9">
      <c r="A104" s="721"/>
      <c r="B104" s="721"/>
      <c r="C104" s="721"/>
      <c r="D104" s="721"/>
      <c r="E104" s="721"/>
      <c r="F104" s="721"/>
      <c r="G104" s="882"/>
      <c r="H104" s="882"/>
      <c r="I104" s="882"/>
    </row>
    <row r="105" spans="1:9">
      <c r="A105" s="721"/>
      <c r="B105" s="721"/>
      <c r="C105" s="721"/>
      <c r="D105" s="721"/>
      <c r="E105" s="721"/>
      <c r="F105" s="721"/>
      <c r="G105" s="882"/>
      <c r="H105" s="882"/>
      <c r="I105" s="882"/>
    </row>
    <row r="106" spans="1:9">
      <c r="A106" s="721"/>
      <c r="B106" s="721"/>
      <c r="C106" s="721"/>
      <c r="D106" s="721"/>
      <c r="E106" s="721"/>
      <c r="F106" s="721"/>
      <c r="G106" s="882"/>
      <c r="H106" s="882"/>
      <c r="I106" s="882"/>
    </row>
    <row r="107" spans="1:9">
      <c r="A107" s="721"/>
      <c r="B107" s="721"/>
      <c r="C107" s="721"/>
      <c r="D107" s="721"/>
      <c r="E107" s="721"/>
      <c r="F107" s="721"/>
      <c r="G107" s="882"/>
      <c r="H107" s="882"/>
      <c r="I107" s="882"/>
    </row>
    <row r="108" spans="1:9">
      <c r="A108" s="721"/>
      <c r="B108" s="721"/>
      <c r="C108" s="721"/>
      <c r="D108" s="721"/>
      <c r="E108" s="721"/>
      <c r="F108" s="721"/>
      <c r="G108" s="882"/>
      <c r="H108" s="882"/>
      <c r="I108" s="882"/>
    </row>
    <row r="109" spans="1:9">
      <c r="A109" s="721"/>
      <c r="B109" s="721"/>
      <c r="C109" s="721"/>
      <c r="D109" s="721"/>
      <c r="E109" s="721"/>
      <c r="F109" s="721"/>
      <c r="G109" s="882"/>
      <c r="H109" s="882"/>
      <c r="I109" s="882"/>
    </row>
    <row r="110" spans="1:9">
      <c r="A110" s="721"/>
      <c r="B110" s="721"/>
      <c r="C110" s="721"/>
      <c r="D110" s="721"/>
      <c r="E110" s="721"/>
      <c r="F110" s="721"/>
      <c r="G110" s="882"/>
      <c r="H110" s="882"/>
      <c r="I110" s="882"/>
    </row>
    <row r="111" spans="1:9">
      <c r="A111" s="721"/>
      <c r="B111" s="721"/>
      <c r="C111" s="721"/>
      <c r="D111" s="721"/>
      <c r="E111" s="721"/>
      <c r="F111" s="721"/>
      <c r="G111" s="882"/>
      <c r="H111" s="882"/>
      <c r="I111" s="882"/>
    </row>
    <row r="112" spans="1:9">
      <c r="A112" s="721"/>
      <c r="B112" s="721"/>
      <c r="C112" s="721"/>
      <c r="D112" s="721"/>
      <c r="E112" s="721"/>
      <c r="F112" s="721"/>
      <c r="G112" s="882"/>
      <c r="H112" s="882"/>
      <c r="I112" s="882"/>
    </row>
    <row r="113" spans="1:9">
      <c r="A113" s="882"/>
      <c r="B113" s="721"/>
      <c r="C113" s="721"/>
      <c r="D113" s="721"/>
      <c r="E113" s="882"/>
      <c r="F113" s="882"/>
      <c r="G113" s="882"/>
      <c r="H113" s="882"/>
      <c r="I113" s="882"/>
    </row>
    <row r="114" spans="1:9">
      <c r="A114" s="882"/>
      <c r="B114" s="721"/>
      <c r="C114" s="721"/>
      <c r="D114" s="721"/>
      <c r="E114" s="882"/>
      <c r="F114" s="882"/>
      <c r="G114" s="882"/>
      <c r="H114" s="882"/>
      <c r="I114" s="882"/>
    </row>
    <row r="115" spans="1:9">
      <c r="A115" s="882"/>
      <c r="B115" s="721"/>
      <c r="C115" s="721"/>
      <c r="D115" s="721"/>
      <c r="E115" s="882"/>
      <c r="F115" s="882"/>
      <c r="G115" s="882"/>
      <c r="H115" s="882"/>
      <c r="I115" s="882"/>
    </row>
    <row r="116" spans="1:9">
      <c r="A116" s="882"/>
      <c r="B116" s="721"/>
      <c r="C116" s="721"/>
      <c r="D116" s="721"/>
      <c r="E116" s="882"/>
      <c r="F116" s="882"/>
      <c r="G116" s="882"/>
      <c r="H116" s="882"/>
      <c r="I116" s="882"/>
    </row>
    <row r="117" spans="1:9">
      <c r="A117" s="882"/>
      <c r="B117" s="721"/>
      <c r="C117" s="721"/>
      <c r="D117" s="721"/>
      <c r="E117" s="882"/>
      <c r="F117" s="882"/>
      <c r="G117" s="882"/>
      <c r="H117" s="882"/>
      <c r="I117" s="882"/>
    </row>
    <row r="118" spans="1:9">
      <c r="A118" s="882"/>
      <c r="B118" s="721"/>
      <c r="C118" s="721"/>
      <c r="D118" s="721"/>
      <c r="E118" s="882"/>
      <c r="F118" s="882"/>
      <c r="G118" s="882"/>
      <c r="H118" s="882"/>
      <c r="I118" s="882"/>
    </row>
    <row r="119" spans="1:9">
      <c r="A119" s="882"/>
      <c r="B119" s="721"/>
      <c r="C119" s="721"/>
      <c r="D119" s="721"/>
      <c r="E119" s="882"/>
      <c r="F119" s="882"/>
      <c r="G119" s="882"/>
      <c r="H119" s="882"/>
      <c r="I119" s="882"/>
    </row>
    <row r="120" spans="1:9">
      <c r="A120" s="882"/>
      <c r="B120" s="721"/>
      <c r="C120" s="721"/>
      <c r="D120" s="721"/>
      <c r="E120" s="882"/>
      <c r="F120" s="882"/>
      <c r="G120" s="882"/>
      <c r="H120" s="882"/>
      <c r="I120" s="882"/>
    </row>
    <row r="121" spans="1:9">
      <c r="A121" s="882"/>
      <c r="B121" s="721"/>
      <c r="C121" s="721"/>
      <c r="D121" s="721"/>
      <c r="E121" s="882"/>
      <c r="F121" s="882"/>
      <c r="G121" s="882"/>
      <c r="H121" s="882"/>
      <c r="I121" s="882"/>
    </row>
    <row r="122" spans="1:9">
      <c r="A122" s="882"/>
      <c r="B122" s="721"/>
      <c r="C122" s="721"/>
      <c r="D122" s="721"/>
      <c r="E122" s="882"/>
      <c r="F122" s="882"/>
      <c r="G122" s="882"/>
      <c r="H122" s="882"/>
      <c r="I122" s="882"/>
    </row>
    <row r="123" spans="1:9">
      <c r="A123" s="882"/>
      <c r="B123" s="721"/>
      <c r="C123" s="721"/>
      <c r="D123" s="721"/>
      <c r="E123" s="882"/>
      <c r="F123" s="882"/>
      <c r="G123" s="882"/>
      <c r="H123" s="882"/>
      <c r="I123" s="882"/>
    </row>
    <row r="124" spans="1:9">
      <c r="A124" s="882"/>
      <c r="B124" s="721"/>
      <c r="C124" s="721"/>
      <c r="D124" s="721"/>
      <c r="E124" s="882"/>
      <c r="F124" s="882"/>
      <c r="G124" s="882"/>
      <c r="H124" s="882"/>
      <c r="I124" s="882"/>
    </row>
    <row r="125" spans="1:9">
      <c r="A125" s="882"/>
      <c r="B125" s="721"/>
      <c r="C125" s="721"/>
      <c r="D125" s="721"/>
      <c r="E125" s="882"/>
      <c r="F125" s="882"/>
      <c r="G125" s="882"/>
      <c r="H125" s="882"/>
      <c r="I125" s="882"/>
    </row>
    <row r="126" spans="1:9">
      <c r="A126" s="882"/>
      <c r="B126" s="721"/>
      <c r="C126" s="721"/>
      <c r="D126" s="721"/>
      <c r="E126" s="882"/>
      <c r="F126" s="882"/>
      <c r="G126" s="882"/>
      <c r="H126" s="882"/>
      <c r="I126" s="882"/>
    </row>
    <row r="127" spans="1:9">
      <c r="A127" s="882"/>
      <c r="B127" s="721"/>
      <c r="C127" s="721"/>
      <c r="D127" s="721"/>
      <c r="E127" s="882"/>
      <c r="F127" s="882"/>
      <c r="G127" s="882"/>
      <c r="H127" s="882"/>
      <c r="I127" s="882"/>
    </row>
    <row r="128" spans="1:9">
      <c r="A128" s="882"/>
      <c r="B128" s="721"/>
      <c r="C128" s="721"/>
      <c r="D128" s="721"/>
      <c r="E128" s="882"/>
      <c r="F128" s="882"/>
      <c r="G128" s="882"/>
      <c r="H128" s="882"/>
      <c r="I128" s="882"/>
    </row>
    <row r="129" spans="1:9">
      <c r="A129" s="882"/>
      <c r="B129" s="721"/>
      <c r="C129" s="721"/>
      <c r="D129" s="721"/>
      <c r="E129" s="882"/>
      <c r="F129" s="882"/>
      <c r="G129" s="882"/>
      <c r="H129" s="882"/>
      <c r="I129" s="882"/>
    </row>
    <row r="130" spans="1:9">
      <c r="A130" s="882"/>
      <c r="B130" s="721"/>
      <c r="C130" s="721"/>
      <c r="D130" s="721"/>
      <c r="E130" s="882"/>
      <c r="F130" s="882"/>
      <c r="G130" s="882"/>
      <c r="H130" s="882"/>
      <c r="I130" s="882"/>
    </row>
    <row r="131" spans="1:9">
      <c r="A131" s="882"/>
      <c r="B131" s="721"/>
      <c r="C131" s="721"/>
      <c r="D131" s="721"/>
      <c r="E131" s="882"/>
      <c r="F131" s="882"/>
      <c r="G131" s="882"/>
      <c r="H131" s="882"/>
      <c r="I131" s="882"/>
    </row>
    <row r="132" spans="1:9">
      <c r="A132" s="882"/>
      <c r="B132" s="721"/>
      <c r="C132" s="721"/>
      <c r="D132" s="721"/>
      <c r="E132" s="882"/>
      <c r="F132" s="882"/>
      <c r="G132" s="882"/>
      <c r="H132" s="882"/>
      <c r="I132" s="882"/>
    </row>
    <row r="133" spans="1:9">
      <c r="A133" s="882"/>
      <c r="B133" s="721"/>
      <c r="C133" s="721"/>
      <c r="D133" s="721"/>
      <c r="E133" s="882"/>
      <c r="F133" s="882"/>
      <c r="G133" s="882"/>
      <c r="H133" s="882"/>
      <c r="I133" s="882"/>
    </row>
    <row r="134" spans="1:9">
      <c r="A134" s="882"/>
      <c r="B134" s="721"/>
      <c r="C134" s="721"/>
      <c r="D134" s="721"/>
      <c r="E134" s="882"/>
      <c r="F134" s="882"/>
      <c r="G134" s="882"/>
      <c r="H134" s="882"/>
      <c r="I134" s="882"/>
    </row>
    <row r="135" spans="1:9">
      <c r="A135" s="882"/>
      <c r="B135" s="721"/>
      <c r="C135" s="721"/>
      <c r="D135" s="721"/>
      <c r="E135" s="882"/>
      <c r="F135" s="882"/>
      <c r="G135" s="882"/>
      <c r="H135" s="882"/>
      <c r="I135" s="882"/>
    </row>
    <row r="136" spans="1:9">
      <c r="A136" s="882"/>
      <c r="B136" s="721"/>
      <c r="C136" s="721"/>
      <c r="D136" s="721"/>
      <c r="E136" s="882"/>
      <c r="F136" s="882"/>
      <c r="G136" s="882"/>
      <c r="H136" s="882"/>
      <c r="I136" s="882"/>
    </row>
    <row r="137" spans="1:9">
      <c r="A137" s="882"/>
      <c r="B137" s="721"/>
      <c r="C137" s="721"/>
      <c r="D137" s="721"/>
      <c r="E137" s="882"/>
      <c r="F137" s="882"/>
      <c r="G137" s="882"/>
      <c r="H137" s="882"/>
      <c r="I137" s="882"/>
    </row>
    <row r="138" spans="1:9">
      <c r="A138" s="882"/>
      <c r="B138" s="721"/>
      <c r="C138" s="721"/>
      <c r="D138" s="721"/>
      <c r="E138" s="882"/>
      <c r="F138" s="882"/>
      <c r="G138" s="882"/>
      <c r="H138" s="882"/>
      <c r="I138" s="882"/>
    </row>
    <row r="139" spans="1:9">
      <c r="A139" s="882"/>
      <c r="B139" s="721"/>
      <c r="C139" s="721"/>
      <c r="D139" s="721"/>
      <c r="E139" s="882"/>
      <c r="F139" s="882"/>
      <c r="G139" s="882"/>
      <c r="H139" s="882"/>
      <c r="I139" s="882"/>
    </row>
    <row r="140" spans="1:9">
      <c r="A140" s="882"/>
      <c r="B140" s="721"/>
      <c r="C140" s="721"/>
      <c r="D140" s="721"/>
      <c r="E140" s="882"/>
      <c r="F140" s="882"/>
      <c r="G140" s="882"/>
      <c r="H140" s="882"/>
      <c r="I140" s="882"/>
    </row>
    <row r="141" spans="1:9">
      <c r="A141" s="882"/>
      <c r="B141" s="721"/>
      <c r="C141" s="721"/>
      <c r="D141" s="721"/>
      <c r="E141" s="882"/>
      <c r="F141" s="882"/>
      <c r="G141" s="882"/>
      <c r="H141" s="882"/>
      <c r="I141" s="882"/>
    </row>
    <row r="142" spans="1:9">
      <c r="A142" s="882"/>
      <c r="B142" s="721"/>
      <c r="C142" s="721"/>
      <c r="D142" s="721"/>
      <c r="E142" s="882"/>
      <c r="F142" s="882"/>
      <c r="G142" s="882"/>
      <c r="H142" s="882"/>
      <c r="I142" s="882"/>
    </row>
    <row r="143" spans="1:9">
      <c r="A143" s="882"/>
      <c r="B143" s="721"/>
      <c r="C143" s="721"/>
      <c r="D143" s="721"/>
      <c r="E143" s="882"/>
      <c r="F143" s="882"/>
      <c r="G143" s="882"/>
      <c r="H143" s="882"/>
      <c r="I143" s="882"/>
    </row>
    <row r="144" spans="1:9">
      <c r="A144" s="882"/>
      <c r="B144" s="721"/>
      <c r="C144" s="721"/>
      <c r="D144" s="721"/>
      <c r="E144" s="882"/>
      <c r="F144" s="882"/>
      <c r="G144" s="882"/>
      <c r="H144" s="882"/>
      <c r="I144" s="882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workbookViewId="0">
      <selection activeCell="I19" sqref="I19"/>
    </sheetView>
  </sheetViews>
  <sheetFormatPr defaultColWidth="9.33203125" defaultRowHeight="15"/>
  <cols>
    <col min="1" max="1" width="47.6640625" style="313" customWidth="1"/>
    <col min="2" max="4" width="12.6640625" style="313" customWidth="1"/>
    <col min="5" max="16384" width="9.33203125" style="313"/>
  </cols>
  <sheetData>
    <row r="1" spans="1:7" ht="20.100000000000001" customHeight="1">
      <c r="A1" s="856" t="s">
        <v>781</v>
      </c>
      <c r="B1" s="856"/>
      <c r="C1" s="856"/>
      <c r="D1" s="320"/>
      <c r="E1" s="320"/>
      <c r="F1" s="836"/>
    </row>
    <row r="2" spans="1:7" ht="20.100000000000001" customHeight="1">
      <c r="A2" s="857"/>
      <c r="B2" s="857"/>
      <c r="C2" s="858"/>
      <c r="F2" s="836"/>
    </row>
    <row r="3" spans="1:7" ht="20.100000000000001" customHeight="1">
      <c r="A3" s="858"/>
      <c r="B3" s="858"/>
      <c r="D3" s="859" t="s">
        <v>0</v>
      </c>
      <c r="F3" s="836"/>
    </row>
    <row r="4" spans="1:7" ht="20.100000000000001" customHeight="1">
      <c r="A4" s="321"/>
      <c r="B4" s="1156" t="s">
        <v>720</v>
      </c>
      <c r="C4" s="1156"/>
      <c r="D4" s="670" t="s">
        <v>693</v>
      </c>
      <c r="F4" s="836"/>
    </row>
    <row r="5" spans="1:7" ht="20.100000000000001" customHeight="1">
      <c r="A5" s="858"/>
      <c r="B5" s="671" t="s">
        <v>114</v>
      </c>
      <c r="C5" s="671" t="s">
        <v>113</v>
      </c>
      <c r="D5" s="672" t="s">
        <v>646</v>
      </c>
      <c r="F5" s="844"/>
    </row>
    <row r="6" spans="1:7" ht="20.100000000000001" customHeight="1">
      <c r="A6" s="858"/>
      <c r="B6" s="673" t="s">
        <v>640</v>
      </c>
      <c r="C6" s="673" t="s">
        <v>692</v>
      </c>
      <c r="D6" s="674" t="s">
        <v>640</v>
      </c>
      <c r="F6" s="844"/>
    </row>
    <row r="7" spans="1:7" ht="20.100000000000001" customHeight="1">
      <c r="A7" s="858"/>
      <c r="B7" s="860"/>
      <c r="C7" s="860"/>
      <c r="F7" s="721"/>
    </row>
    <row r="8" spans="1:7" ht="20.100000000000001" customHeight="1">
      <c r="A8" s="861" t="s">
        <v>467</v>
      </c>
      <c r="B8" s="862">
        <v>101.50958205615468</v>
      </c>
      <c r="C8" s="862">
        <v>100.5332934535832</v>
      </c>
      <c r="D8" s="863">
        <v>98.639093717631994</v>
      </c>
      <c r="E8" s="864"/>
      <c r="F8" s="864"/>
      <c r="G8" s="864"/>
    </row>
    <row r="9" spans="1:7" ht="20.100000000000001" customHeight="1">
      <c r="A9" s="865" t="s">
        <v>230</v>
      </c>
      <c r="B9" s="866"/>
      <c r="C9" s="866"/>
      <c r="D9" s="867"/>
      <c r="E9" s="864"/>
      <c r="F9" s="721"/>
    </row>
    <row r="10" spans="1:7" s="320" customFormat="1" ht="20.100000000000001" customHeight="1">
      <c r="A10" s="868" t="s">
        <v>487</v>
      </c>
      <c r="B10" s="866">
        <v>101.39425475834013</v>
      </c>
      <c r="C10" s="866">
        <v>97.465294470953978</v>
      </c>
      <c r="D10" s="867">
        <v>103.7542606344168</v>
      </c>
      <c r="E10" s="864"/>
      <c r="F10" s="864"/>
      <c r="G10" s="864"/>
    </row>
    <row r="11" spans="1:7" s="320" customFormat="1" ht="20.100000000000001" customHeight="1">
      <c r="A11" s="868" t="s">
        <v>486</v>
      </c>
      <c r="B11" s="866">
        <v>92.300055035594426</v>
      </c>
      <c r="C11" s="866">
        <v>94.435954355016193</v>
      </c>
      <c r="D11" s="867">
        <v>96.079635628506068</v>
      </c>
      <c r="E11" s="864"/>
      <c r="F11" s="864"/>
      <c r="G11" s="864"/>
    </row>
    <row r="12" spans="1:7" ht="20.100000000000001" customHeight="1">
      <c r="A12" s="868" t="s">
        <v>484</v>
      </c>
      <c r="B12" s="866">
        <v>123.88415874546132</v>
      </c>
      <c r="C12" s="866">
        <v>97.746485690193936</v>
      </c>
      <c r="D12" s="867">
        <v>118.92113946909294</v>
      </c>
      <c r="E12" s="864"/>
      <c r="F12" s="864"/>
      <c r="G12" s="864"/>
    </row>
    <row r="13" spans="1:7" s="320" customFormat="1" ht="20.100000000000001" customHeight="1">
      <c r="A13" s="868" t="s">
        <v>305</v>
      </c>
      <c r="B13" s="866">
        <v>89.229361991670743</v>
      </c>
      <c r="C13" s="866">
        <v>91.815162647959525</v>
      </c>
      <c r="D13" s="867">
        <v>94.531605101810484</v>
      </c>
      <c r="E13" s="864"/>
      <c r="F13" s="864"/>
      <c r="G13" s="864"/>
    </row>
    <row r="14" spans="1:7" ht="20.100000000000001" customHeight="1">
      <c r="A14" s="868" t="s">
        <v>303</v>
      </c>
      <c r="B14" s="866">
        <v>108.09294858240747</v>
      </c>
      <c r="C14" s="866">
        <v>104.00439320742154</v>
      </c>
      <c r="D14" s="867">
        <v>97.592322246497602</v>
      </c>
      <c r="E14" s="864"/>
      <c r="F14" s="864"/>
      <c r="G14" s="864"/>
    </row>
    <row r="15" spans="1:7" ht="20.100000000000001" customHeight="1">
      <c r="A15" s="868" t="s">
        <v>480</v>
      </c>
      <c r="B15" s="866">
        <v>93.886101060795724</v>
      </c>
      <c r="C15" s="866">
        <v>103.8550864016911</v>
      </c>
      <c r="D15" s="867">
        <v>88.726970320957449</v>
      </c>
      <c r="E15" s="864"/>
      <c r="F15" s="864"/>
      <c r="G15" s="864"/>
    </row>
    <row r="16" spans="1:7" s="320" customFormat="1" ht="20.100000000000001" customHeight="1">
      <c r="A16" s="868" t="s">
        <v>479</v>
      </c>
      <c r="B16" s="866">
        <v>103.99530263533924</v>
      </c>
      <c r="C16" s="866">
        <v>97.219089233138604</v>
      </c>
      <c r="D16" s="867">
        <v>105.60912007431395</v>
      </c>
      <c r="E16" s="864"/>
      <c r="F16" s="864"/>
      <c r="G16" s="864"/>
    </row>
    <row r="17" spans="1:6" s="320" customFormat="1" ht="20.100000000000001" customHeight="1">
      <c r="A17" s="869"/>
      <c r="B17" s="870"/>
      <c r="C17" s="870"/>
      <c r="E17" s="864"/>
      <c r="F17" s="853"/>
    </row>
    <row r="18" spans="1:6" s="320" customFormat="1" ht="20.100000000000001" customHeight="1">
      <c r="A18" s="871"/>
      <c r="B18" s="872"/>
      <c r="C18" s="872"/>
      <c r="E18" s="864"/>
      <c r="F18" s="853"/>
    </row>
    <row r="19" spans="1:6" s="320" customFormat="1" ht="20.100000000000001" customHeight="1">
      <c r="A19" s="873"/>
      <c r="B19" s="874"/>
      <c r="C19" s="874"/>
      <c r="D19" s="313"/>
      <c r="E19" s="864"/>
      <c r="F19" s="853"/>
    </row>
    <row r="20" spans="1:6" ht="20.100000000000001" customHeight="1">
      <c r="A20" s="858"/>
      <c r="B20" s="875"/>
      <c r="C20" s="875"/>
      <c r="E20" s="864"/>
      <c r="F20" s="853"/>
    </row>
    <row r="21" spans="1:6" ht="20.100000000000001" customHeight="1">
      <c r="A21" s="858"/>
      <c r="B21" s="875"/>
      <c r="C21" s="875"/>
      <c r="E21" s="864"/>
      <c r="F21" s="853"/>
    </row>
    <row r="22" spans="1:6" ht="20.100000000000001" customHeight="1">
      <c r="A22" s="858"/>
      <c r="B22" s="875"/>
      <c r="C22" s="875"/>
      <c r="E22" s="864"/>
      <c r="F22" s="853"/>
    </row>
    <row r="23" spans="1:6" ht="20.100000000000001" customHeight="1">
      <c r="A23" s="858"/>
      <c r="B23" s="876"/>
      <c r="C23" s="876"/>
      <c r="E23" s="864"/>
      <c r="F23" s="853"/>
    </row>
    <row r="24" spans="1:6" ht="20.100000000000001" customHeight="1">
      <c r="A24" s="858"/>
      <c r="B24" s="876"/>
      <c r="C24" s="876"/>
      <c r="E24" s="864"/>
      <c r="F24" s="721"/>
    </row>
    <row r="25" spans="1:6" ht="20.100000000000001" customHeight="1">
      <c r="A25" s="858"/>
      <c r="B25" s="876"/>
      <c r="C25" s="876"/>
      <c r="E25" s="864"/>
      <c r="F25" s="721"/>
    </row>
    <row r="26" spans="1:6" ht="20.100000000000001" customHeight="1">
      <c r="A26" s="877"/>
      <c r="B26" s="878"/>
      <c r="C26" s="878"/>
      <c r="E26" s="864"/>
      <c r="F26" s="721"/>
    </row>
    <row r="27" spans="1:6" ht="20.100000000000001" customHeight="1">
      <c r="A27" s="877"/>
      <c r="B27" s="878"/>
      <c r="C27" s="878"/>
      <c r="E27" s="864"/>
      <c r="F27" s="721"/>
    </row>
    <row r="28" spans="1:6" ht="20.100000000000001" customHeight="1">
      <c r="A28" s="877"/>
      <c r="B28" s="878"/>
      <c r="C28" s="878"/>
      <c r="E28" s="864"/>
      <c r="F28" s="721"/>
    </row>
    <row r="29" spans="1:6" ht="20.100000000000001" customHeight="1">
      <c r="A29" s="877"/>
      <c r="B29" s="878"/>
      <c r="C29" s="878"/>
      <c r="E29" s="864"/>
      <c r="F29" s="721"/>
    </row>
    <row r="30" spans="1:6" ht="20.100000000000001" customHeight="1">
      <c r="A30" s="877"/>
      <c r="B30" s="878"/>
      <c r="C30" s="878"/>
      <c r="E30" s="317"/>
      <c r="F30" s="721"/>
    </row>
    <row r="31" spans="1:6" ht="20.100000000000001" customHeight="1">
      <c r="A31" s="877"/>
      <c r="B31" s="878"/>
      <c r="C31" s="878"/>
      <c r="F31" s="721"/>
    </row>
    <row r="32" spans="1:6" ht="20.100000000000001" customHeight="1">
      <c r="A32" s="877"/>
      <c r="F32" s="721"/>
    </row>
    <row r="33" spans="1:6" ht="20.100000000000001" customHeight="1">
      <c r="A33" s="879"/>
      <c r="B33" s="880"/>
      <c r="C33" s="880"/>
      <c r="F33" s="721"/>
    </row>
    <row r="34" spans="1:6" ht="20.100000000000001" customHeight="1">
      <c r="A34" s="879"/>
      <c r="B34" s="880"/>
      <c r="C34" s="880"/>
      <c r="F34" s="721"/>
    </row>
    <row r="35" spans="1:6" ht="20.100000000000001" customHeight="1">
      <c r="A35" s="314"/>
      <c r="B35" s="314"/>
      <c r="C35" s="314"/>
      <c r="F35" s="721"/>
    </row>
    <row r="36" spans="1:6" ht="20.100000000000001" customHeight="1">
      <c r="A36" s="314"/>
      <c r="B36" s="314"/>
      <c r="C36" s="314"/>
      <c r="F36" s="721"/>
    </row>
    <row r="37" spans="1:6" ht="20.100000000000001" customHeight="1">
      <c r="A37" s="314"/>
      <c r="B37" s="314"/>
      <c r="C37" s="314"/>
      <c r="F37" s="721"/>
    </row>
    <row r="38" spans="1:6" ht="20.100000000000001" customHeight="1">
      <c r="A38" s="314"/>
      <c r="B38" s="314"/>
      <c r="C38" s="314"/>
      <c r="F38" s="721"/>
    </row>
    <row r="39" spans="1:6" ht="20.100000000000001" customHeight="1">
      <c r="A39" s="314"/>
      <c r="B39" s="314"/>
      <c r="C39" s="314"/>
      <c r="F39" s="721"/>
    </row>
    <row r="40" spans="1:6" ht="20.100000000000001" customHeight="1">
      <c r="A40" s="314"/>
      <c r="B40" s="314"/>
      <c r="C40" s="314"/>
      <c r="F40" s="721"/>
    </row>
    <row r="41" spans="1:6" ht="20.100000000000001" customHeight="1">
      <c r="A41" s="314"/>
      <c r="B41" s="314"/>
      <c r="C41" s="314"/>
      <c r="F41" s="721"/>
    </row>
    <row r="42" spans="1:6">
      <c r="A42" s="314"/>
      <c r="B42" s="314"/>
      <c r="C42" s="314"/>
      <c r="F42" s="721"/>
    </row>
    <row r="43" spans="1:6">
      <c r="A43" s="314"/>
      <c r="B43" s="721"/>
      <c r="C43" s="721"/>
      <c r="D43" s="721"/>
      <c r="F43" s="721"/>
    </row>
    <row r="44" spans="1:6">
      <c r="A44" s="314"/>
      <c r="B44" s="721"/>
      <c r="C44" s="721"/>
      <c r="D44" s="721"/>
      <c r="F44" s="721"/>
    </row>
    <row r="45" spans="1:6">
      <c r="A45" s="314"/>
      <c r="B45" s="721"/>
      <c r="C45" s="721"/>
      <c r="D45" s="721"/>
      <c r="F45" s="721"/>
    </row>
    <row r="46" spans="1:6">
      <c r="A46" s="314"/>
      <c r="B46" s="721"/>
      <c r="C46" s="721"/>
      <c r="D46" s="721"/>
      <c r="F46" s="721"/>
    </row>
    <row r="47" spans="1:6">
      <c r="A47" s="314"/>
      <c r="B47" s="721"/>
      <c r="C47" s="721"/>
      <c r="D47" s="721"/>
      <c r="F47" s="721"/>
    </row>
    <row r="48" spans="1:6">
      <c r="A48" s="314"/>
      <c r="B48" s="721"/>
      <c r="C48" s="721"/>
      <c r="D48" s="721"/>
      <c r="F48" s="721"/>
    </row>
    <row r="49" spans="1:6">
      <c r="A49" s="721"/>
      <c r="B49" s="721"/>
      <c r="C49" s="721"/>
      <c r="D49" s="721"/>
      <c r="E49" s="721"/>
      <c r="F49" s="721"/>
    </row>
    <row r="50" spans="1:6">
      <c r="A50" s="721"/>
      <c r="B50" s="721"/>
      <c r="C50" s="721"/>
      <c r="D50" s="721"/>
      <c r="E50" s="721"/>
      <c r="F50" s="721"/>
    </row>
    <row r="51" spans="1:6">
      <c r="A51" s="721"/>
      <c r="B51" s="721"/>
      <c r="C51" s="721"/>
      <c r="D51" s="721"/>
      <c r="E51" s="721"/>
      <c r="F51" s="721"/>
    </row>
    <row r="52" spans="1:6">
      <c r="A52" s="721"/>
      <c r="B52" s="721"/>
      <c r="C52" s="721"/>
      <c r="D52" s="721"/>
      <c r="E52" s="721"/>
      <c r="F52" s="721"/>
    </row>
    <row r="53" spans="1:6">
      <c r="A53" s="721"/>
      <c r="B53" s="721"/>
      <c r="C53" s="721"/>
      <c r="D53" s="721"/>
      <c r="E53" s="721"/>
      <c r="F53" s="721"/>
    </row>
    <row r="54" spans="1:6">
      <c r="A54" s="721"/>
      <c r="B54" s="721"/>
      <c r="C54" s="721"/>
      <c r="D54" s="721"/>
      <c r="E54" s="721"/>
      <c r="F54" s="721"/>
    </row>
    <row r="55" spans="1:6">
      <c r="A55" s="721"/>
      <c r="B55" s="721"/>
      <c r="C55" s="721"/>
      <c r="D55" s="721"/>
      <c r="E55" s="721"/>
      <c r="F55" s="721"/>
    </row>
    <row r="56" spans="1:6">
      <c r="A56" s="721"/>
      <c r="B56" s="721"/>
      <c r="C56" s="721"/>
      <c r="D56" s="721"/>
      <c r="E56" s="721"/>
      <c r="F56" s="721"/>
    </row>
    <row r="57" spans="1:6">
      <c r="A57" s="721"/>
      <c r="B57" s="721"/>
      <c r="C57" s="721"/>
      <c r="D57" s="721"/>
      <c r="E57" s="721"/>
      <c r="F57" s="721"/>
    </row>
    <row r="58" spans="1:6">
      <c r="A58" s="721"/>
      <c r="B58" s="721"/>
      <c r="C58" s="721"/>
      <c r="D58" s="721"/>
      <c r="E58" s="721"/>
      <c r="F58" s="721"/>
    </row>
    <row r="59" spans="1:6">
      <c r="A59" s="721"/>
      <c r="B59" s="721"/>
      <c r="C59" s="721"/>
      <c r="D59" s="721"/>
      <c r="E59" s="721"/>
      <c r="F59" s="721"/>
    </row>
    <row r="60" spans="1:6">
      <c r="A60" s="721"/>
      <c r="B60" s="721"/>
      <c r="C60" s="721"/>
      <c r="D60" s="721"/>
      <c r="E60" s="721"/>
      <c r="F60" s="721"/>
    </row>
    <row r="61" spans="1:6">
      <c r="A61" s="721"/>
      <c r="B61" s="721"/>
      <c r="C61" s="721"/>
      <c r="D61" s="721"/>
      <c r="E61" s="721"/>
      <c r="F61" s="721"/>
    </row>
    <row r="62" spans="1:6">
      <c r="A62" s="721"/>
      <c r="B62" s="721"/>
      <c r="C62" s="721"/>
      <c r="D62" s="721"/>
      <c r="E62" s="721"/>
      <c r="F62" s="721"/>
    </row>
    <row r="63" spans="1:6">
      <c r="A63" s="721"/>
      <c r="B63" s="721"/>
      <c r="C63" s="721"/>
      <c r="D63" s="721"/>
      <c r="E63" s="721"/>
      <c r="F63" s="721"/>
    </row>
    <row r="64" spans="1:6">
      <c r="A64" s="721"/>
      <c r="B64" s="721"/>
      <c r="C64" s="721"/>
      <c r="D64" s="721"/>
      <c r="E64" s="721"/>
      <c r="F64" s="721"/>
    </row>
    <row r="65" spans="1:6">
      <c r="A65" s="721"/>
      <c r="B65" s="721"/>
      <c r="C65" s="721"/>
      <c r="D65" s="721"/>
      <c r="E65" s="721"/>
      <c r="F65" s="721"/>
    </row>
    <row r="66" spans="1:6">
      <c r="A66" s="721"/>
      <c r="B66" s="721"/>
      <c r="C66" s="721"/>
      <c r="D66" s="721"/>
      <c r="E66" s="721"/>
      <c r="F66" s="721"/>
    </row>
    <row r="67" spans="1:6">
      <c r="A67" s="721"/>
      <c r="B67" s="721"/>
      <c r="C67" s="721"/>
      <c r="D67" s="721"/>
      <c r="E67" s="721"/>
      <c r="F67" s="721"/>
    </row>
    <row r="68" spans="1:6">
      <c r="A68" s="721"/>
      <c r="B68" s="721"/>
      <c r="C68" s="721"/>
      <c r="D68" s="721"/>
      <c r="E68" s="721"/>
      <c r="F68" s="721"/>
    </row>
    <row r="69" spans="1:6">
      <c r="A69" s="721"/>
      <c r="B69" s="721"/>
      <c r="C69" s="721"/>
      <c r="D69" s="721"/>
      <c r="E69" s="721"/>
      <c r="F69" s="721"/>
    </row>
    <row r="70" spans="1:6">
      <c r="A70" s="721"/>
      <c r="B70" s="721"/>
      <c r="C70" s="721"/>
      <c r="D70" s="721"/>
      <c r="E70" s="721"/>
      <c r="F70" s="721"/>
    </row>
    <row r="71" spans="1:6">
      <c r="A71" s="721"/>
      <c r="B71" s="721"/>
      <c r="C71" s="721"/>
      <c r="D71" s="721"/>
      <c r="E71" s="721"/>
      <c r="F71" s="721"/>
    </row>
    <row r="72" spans="1:6">
      <c r="A72" s="721"/>
      <c r="B72" s="721"/>
      <c r="C72" s="721"/>
      <c r="D72" s="721"/>
      <c r="E72" s="721"/>
      <c r="F72" s="721"/>
    </row>
    <row r="73" spans="1:6">
      <c r="A73" s="721"/>
      <c r="B73" s="721"/>
      <c r="C73" s="721"/>
      <c r="D73" s="721"/>
      <c r="E73" s="721"/>
      <c r="F73" s="721"/>
    </row>
    <row r="74" spans="1:6">
      <c r="A74" s="721"/>
      <c r="B74" s="721"/>
      <c r="C74" s="721"/>
      <c r="D74" s="721"/>
      <c r="E74" s="721"/>
      <c r="F74" s="721"/>
    </row>
    <row r="75" spans="1:6">
      <c r="A75" s="721"/>
      <c r="B75" s="721"/>
      <c r="C75" s="721"/>
      <c r="D75" s="721"/>
      <c r="E75" s="721"/>
      <c r="F75" s="721"/>
    </row>
    <row r="76" spans="1:6">
      <c r="A76" s="721"/>
      <c r="B76" s="721"/>
      <c r="C76" s="721"/>
      <c r="D76" s="721"/>
      <c r="E76" s="721"/>
      <c r="F76" s="721"/>
    </row>
    <row r="77" spans="1:6">
      <c r="A77" s="721"/>
      <c r="B77" s="721"/>
      <c r="C77" s="721"/>
      <c r="D77" s="721"/>
      <c r="E77" s="721"/>
      <c r="F77" s="721"/>
    </row>
    <row r="78" spans="1:6">
      <c r="A78" s="721"/>
      <c r="B78" s="721"/>
      <c r="C78" s="721"/>
      <c r="D78" s="721"/>
      <c r="E78" s="721"/>
      <c r="F78" s="721"/>
    </row>
    <row r="79" spans="1:6">
      <c r="A79" s="721"/>
      <c r="B79" s="721"/>
      <c r="C79" s="721"/>
      <c r="D79" s="721"/>
      <c r="E79" s="721"/>
      <c r="F79" s="721"/>
    </row>
    <row r="80" spans="1:6">
      <c r="A80" s="721"/>
      <c r="B80" s="721"/>
      <c r="C80" s="721"/>
      <c r="D80" s="721"/>
      <c r="E80" s="721"/>
      <c r="F80" s="721"/>
    </row>
    <row r="81" spans="1:6">
      <c r="A81" s="721"/>
      <c r="B81" s="721"/>
      <c r="C81" s="721"/>
      <c r="D81" s="721"/>
      <c r="E81" s="721"/>
      <c r="F81" s="721"/>
    </row>
    <row r="82" spans="1:6">
      <c r="A82" s="721"/>
      <c r="B82" s="721"/>
      <c r="C82" s="721"/>
      <c r="D82" s="721"/>
      <c r="E82" s="721"/>
      <c r="F82" s="721"/>
    </row>
    <row r="83" spans="1:6">
      <c r="A83" s="721"/>
      <c r="B83" s="721"/>
      <c r="C83" s="721"/>
      <c r="D83" s="721"/>
      <c r="E83" s="721"/>
      <c r="F83" s="721"/>
    </row>
    <row r="84" spans="1:6">
      <c r="A84" s="721"/>
      <c r="B84" s="721"/>
      <c r="C84" s="721"/>
      <c r="D84" s="721"/>
      <c r="E84" s="721"/>
      <c r="F84" s="721"/>
    </row>
    <row r="85" spans="1:6">
      <c r="A85" s="721"/>
      <c r="B85" s="721"/>
      <c r="C85" s="721"/>
      <c r="D85" s="721"/>
      <c r="E85" s="721"/>
      <c r="F85" s="721"/>
    </row>
    <row r="86" spans="1:6">
      <c r="A86" s="721"/>
      <c r="B86" s="721"/>
      <c r="C86" s="721"/>
      <c r="D86" s="721"/>
      <c r="E86" s="721"/>
      <c r="F86" s="721"/>
    </row>
    <row r="87" spans="1:6">
      <c r="A87" s="721"/>
      <c r="B87" s="721"/>
      <c r="C87" s="721"/>
      <c r="D87" s="721"/>
      <c r="E87" s="721"/>
      <c r="F87" s="721"/>
    </row>
    <row r="88" spans="1:6">
      <c r="A88" s="721"/>
      <c r="B88" s="721"/>
      <c r="C88" s="721"/>
      <c r="D88" s="721"/>
      <c r="E88" s="721"/>
      <c r="F88" s="721"/>
    </row>
    <row r="89" spans="1:6">
      <c r="A89" s="721"/>
      <c r="B89" s="721"/>
      <c r="C89" s="721"/>
      <c r="D89" s="721"/>
      <c r="E89" s="721"/>
      <c r="F89" s="721"/>
    </row>
    <row r="90" spans="1:6">
      <c r="A90" s="721"/>
      <c r="B90" s="721"/>
      <c r="C90" s="721"/>
      <c r="D90" s="721"/>
      <c r="E90" s="721"/>
      <c r="F90" s="721"/>
    </row>
    <row r="91" spans="1:6">
      <c r="A91" s="721"/>
      <c r="B91" s="721"/>
      <c r="C91" s="721"/>
      <c r="D91" s="721"/>
      <c r="E91" s="721"/>
      <c r="F91" s="721"/>
    </row>
    <row r="92" spans="1:6">
      <c r="A92" s="721"/>
      <c r="B92" s="721"/>
      <c r="C92" s="721"/>
      <c r="D92" s="721"/>
      <c r="E92" s="721"/>
      <c r="F92" s="721"/>
    </row>
    <row r="93" spans="1:6">
      <c r="A93" s="721"/>
      <c r="B93" s="721"/>
      <c r="C93" s="721"/>
      <c r="D93" s="721"/>
      <c r="E93" s="721"/>
      <c r="F93" s="721"/>
    </row>
    <row r="94" spans="1:6">
      <c r="A94" s="721"/>
      <c r="B94" s="721"/>
      <c r="C94" s="721"/>
      <c r="D94" s="721"/>
      <c r="E94" s="721"/>
      <c r="F94" s="721"/>
    </row>
    <row r="95" spans="1:6">
      <c r="A95" s="721"/>
      <c r="B95" s="721"/>
      <c r="C95" s="721"/>
      <c r="D95" s="721"/>
      <c r="E95" s="721"/>
      <c r="F95" s="721"/>
    </row>
    <row r="96" spans="1:6">
      <c r="A96" s="721"/>
      <c r="B96" s="721"/>
      <c r="C96" s="721"/>
      <c r="D96" s="721"/>
      <c r="E96" s="721"/>
      <c r="F96" s="721"/>
    </row>
    <row r="97" spans="1:6">
      <c r="A97" s="721"/>
      <c r="B97" s="721"/>
      <c r="C97" s="721"/>
      <c r="D97" s="721"/>
      <c r="E97" s="721"/>
      <c r="F97" s="721"/>
    </row>
    <row r="98" spans="1:6">
      <c r="A98" s="721"/>
      <c r="B98" s="721"/>
      <c r="C98" s="721"/>
      <c r="D98" s="721"/>
      <c r="E98" s="721"/>
      <c r="F98" s="721"/>
    </row>
    <row r="99" spans="1:6">
      <c r="A99" s="721"/>
      <c r="B99" s="721"/>
      <c r="C99" s="721"/>
      <c r="D99" s="721"/>
      <c r="E99" s="721"/>
      <c r="F99" s="721"/>
    </row>
    <row r="100" spans="1:6">
      <c r="A100" s="721"/>
      <c r="B100" s="721"/>
      <c r="C100" s="721"/>
      <c r="D100" s="721"/>
      <c r="E100" s="721"/>
      <c r="F100" s="721"/>
    </row>
    <row r="101" spans="1:6">
      <c r="A101" s="721"/>
      <c r="B101" s="721"/>
      <c r="C101" s="721"/>
      <c r="D101" s="721"/>
      <c r="E101" s="721"/>
      <c r="F101" s="721"/>
    </row>
    <row r="102" spans="1:6">
      <c r="A102" s="721"/>
      <c r="B102" s="721"/>
      <c r="C102" s="721"/>
      <c r="D102" s="721"/>
      <c r="E102" s="721"/>
      <c r="F102" s="721"/>
    </row>
    <row r="103" spans="1:6">
      <c r="A103" s="721"/>
      <c r="B103" s="721"/>
      <c r="C103" s="721"/>
      <c r="D103" s="721"/>
      <c r="E103" s="721"/>
      <c r="F103" s="721"/>
    </row>
    <row r="104" spans="1:6">
      <c r="A104" s="721"/>
      <c r="B104" s="721"/>
      <c r="C104" s="721"/>
      <c r="D104" s="721"/>
      <c r="E104" s="721"/>
      <c r="F104" s="721"/>
    </row>
    <row r="105" spans="1:6">
      <c r="A105" s="721"/>
      <c r="B105" s="721"/>
      <c r="C105" s="721"/>
      <c r="D105" s="721"/>
      <c r="E105" s="721"/>
      <c r="F105" s="721"/>
    </row>
    <row r="106" spans="1:6">
      <c r="A106" s="721"/>
      <c r="B106" s="721"/>
      <c r="C106" s="721"/>
      <c r="D106" s="721"/>
      <c r="E106" s="721"/>
      <c r="F106" s="721"/>
    </row>
    <row r="107" spans="1:6">
      <c r="A107" s="721"/>
      <c r="B107" s="721"/>
      <c r="C107" s="721"/>
      <c r="D107" s="721"/>
      <c r="E107" s="721"/>
      <c r="F107" s="721"/>
    </row>
    <row r="108" spans="1:6">
      <c r="A108" s="721"/>
      <c r="B108" s="721"/>
      <c r="C108" s="721"/>
      <c r="D108" s="721"/>
      <c r="E108" s="721"/>
      <c r="F108" s="721"/>
    </row>
    <row r="109" spans="1:6">
      <c r="A109" s="721"/>
      <c r="B109" s="721"/>
      <c r="C109" s="721"/>
      <c r="D109" s="721"/>
      <c r="E109" s="721"/>
      <c r="F109" s="721"/>
    </row>
    <row r="110" spans="1:6">
      <c r="A110" s="721"/>
      <c r="B110" s="721"/>
      <c r="C110" s="721"/>
      <c r="D110" s="721"/>
      <c r="E110" s="721"/>
      <c r="F110" s="721"/>
    </row>
    <row r="111" spans="1:6">
      <c r="A111" s="721"/>
      <c r="B111" s="721"/>
      <c r="C111" s="721"/>
      <c r="D111" s="721"/>
      <c r="E111" s="721"/>
      <c r="F111" s="721"/>
    </row>
    <row r="112" spans="1:6">
      <c r="A112" s="721"/>
      <c r="B112" s="721"/>
      <c r="C112" s="721"/>
      <c r="D112" s="721"/>
      <c r="E112" s="721"/>
      <c r="F112" s="721"/>
    </row>
    <row r="113" spans="2:4">
      <c r="B113" s="721"/>
      <c r="C113" s="721"/>
      <c r="D113" s="721"/>
    </row>
    <row r="114" spans="2:4">
      <c r="B114" s="721"/>
      <c r="C114" s="721"/>
      <c r="D114" s="721"/>
    </row>
    <row r="115" spans="2:4">
      <c r="B115" s="721"/>
      <c r="C115" s="721"/>
      <c r="D115" s="721"/>
    </row>
    <row r="116" spans="2:4">
      <c r="B116" s="721"/>
      <c r="C116" s="721"/>
      <c r="D116" s="721"/>
    </row>
    <row r="117" spans="2:4">
      <c r="B117" s="721"/>
      <c r="C117" s="721"/>
      <c r="D117" s="721"/>
    </row>
    <row r="118" spans="2:4">
      <c r="B118" s="721"/>
      <c r="C118" s="721"/>
      <c r="D118" s="721"/>
    </row>
    <row r="119" spans="2:4">
      <c r="B119" s="721"/>
      <c r="C119" s="721"/>
      <c r="D119" s="721"/>
    </row>
    <row r="120" spans="2:4">
      <c r="B120" s="721"/>
      <c r="C120" s="721"/>
      <c r="D120" s="721"/>
    </row>
    <row r="121" spans="2:4">
      <c r="B121" s="721"/>
      <c r="C121" s="721"/>
      <c r="D121" s="721"/>
    </row>
    <row r="122" spans="2:4">
      <c r="B122" s="721"/>
      <c r="C122" s="721"/>
      <c r="D122" s="721"/>
    </row>
    <row r="123" spans="2:4">
      <c r="B123" s="721"/>
      <c r="C123" s="721"/>
      <c r="D123" s="721"/>
    </row>
    <row r="124" spans="2:4">
      <c r="B124" s="721"/>
      <c r="C124" s="721"/>
      <c r="D124" s="721"/>
    </row>
    <row r="125" spans="2:4">
      <c r="B125" s="721"/>
      <c r="C125" s="721"/>
      <c r="D125" s="721"/>
    </row>
    <row r="126" spans="2:4">
      <c r="B126" s="721"/>
      <c r="C126" s="721"/>
      <c r="D126" s="721"/>
    </row>
    <row r="127" spans="2:4">
      <c r="B127" s="721"/>
      <c r="C127" s="721"/>
      <c r="D127" s="721"/>
    </row>
    <row r="128" spans="2:4">
      <c r="B128" s="721"/>
      <c r="C128" s="721"/>
      <c r="D128" s="721"/>
    </row>
    <row r="129" spans="2:4">
      <c r="B129" s="721"/>
      <c r="C129" s="721"/>
      <c r="D129" s="721"/>
    </row>
    <row r="130" spans="2:4">
      <c r="B130" s="721"/>
      <c r="C130" s="721"/>
      <c r="D130" s="721"/>
    </row>
    <row r="131" spans="2:4">
      <c r="B131" s="721"/>
      <c r="C131" s="721"/>
      <c r="D131" s="721"/>
    </row>
    <row r="132" spans="2:4">
      <c r="B132" s="721"/>
      <c r="C132" s="721"/>
      <c r="D132" s="721"/>
    </row>
    <row r="133" spans="2:4">
      <c r="B133" s="721"/>
      <c r="C133" s="721"/>
      <c r="D133" s="721"/>
    </row>
    <row r="134" spans="2:4">
      <c r="B134" s="721"/>
      <c r="C134" s="721"/>
      <c r="D134" s="721"/>
    </row>
    <row r="135" spans="2:4">
      <c r="B135" s="721"/>
      <c r="C135" s="721"/>
      <c r="D135" s="721"/>
    </row>
    <row r="136" spans="2:4">
      <c r="B136" s="721"/>
      <c r="C136" s="721"/>
      <c r="D136" s="721"/>
    </row>
    <row r="137" spans="2:4">
      <c r="B137" s="721"/>
      <c r="C137" s="721"/>
      <c r="D137" s="721"/>
    </row>
    <row r="138" spans="2:4">
      <c r="B138" s="721"/>
      <c r="C138" s="721"/>
      <c r="D138" s="721"/>
    </row>
    <row r="139" spans="2:4">
      <c r="B139" s="721"/>
      <c r="C139" s="721"/>
      <c r="D139" s="721"/>
    </row>
    <row r="140" spans="2:4">
      <c r="B140" s="721"/>
      <c r="C140" s="721"/>
      <c r="D140" s="721"/>
    </row>
    <row r="141" spans="2:4">
      <c r="B141" s="721"/>
      <c r="C141" s="721"/>
      <c r="D141" s="721"/>
    </row>
    <row r="142" spans="2:4">
      <c r="B142" s="721"/>
      <c r="C142" s="721"/>
      <c r="D142" s="721"/>
    </row>
    <row r="143" spans="2:4">
      <c r="B143" s="721"/>
      <c r="C143" s="721"/>
      <c r="D143" s="721"/>
    </row>
    <row r="144" spans="2:4">
      <c r="B144" s="721"/>
      <c r="C144" s="721"/>
      <c r="D144" s="721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workbookViewId="0">
      <selection activeCell="I19" sqref="I19"/>
    </sheetView>
  </sheetViews>
  <sheetFormatPr defaultColWidth="9" defaultRowHeight="14.4"/>
  <cols>
    <col min="1" max="1" width="32.5546875" style="193" customWidth="1"/>
    <col min="2" max="2" width="10.6640625" style="193" customWidth="1"/>
    <col min="3" max="3" width="9.6640625" style="193" customWidth="1"/>
    <col min="4" max="4" width="11.6640625" style="193" customWidth="1"/>
    <col min="5" max="5" width="12.33203125" style="193" customWidth="1"/>
    <col min="6" max="6" width="10.44140625" style="193" customWidth="1"/>
    <col min="7" max="7" width="2.6640625" style="193" hidden="1" customWidth="1"/>
    <col min="8" max="8" width="9" style="193" hidden="1" customWidth="1"/>
    <col min="9" max="16384" width="9" style="193"/>
  </cols>
  <sheetData>
    <row r="1" spans="1:8" ht="18" customHeight="1">
      <c r="A1" s="220" t="s">
        <v>732</v>
      </c>
      <c r="B1" s="1091"/>
      <c r="C1" s="219"/>
      <c r="D1" s="219"/>
      <c r="E1" s="219"/>
      <c r="F1" s="219"/>
    </row>
    <row r="2" spans="1:8" ht="18" customHeight="1">
      <c r="A2" s="220"/>
      <c r="B2" s="1091"/>
      <c r="C2" s="219"/>
      <c r="D2" s="219"/>
      <c r="E2" s="219"/>
      <c r="F2" s="219"/>
    </row>
    <row r="3" spans="1:8" ht="18" customHeight="1">
      <c r="A3" s="218"/>
      <c r="B3" s="218"/>
      <c r="C3" s="218"/>
      <c r="D3" s="218"/>
      <c r="E3" s="218"/>
      <c r="F3" s="217"/>
    </row>
    <row r="4" spans="1:8" ht="15" customHeight="1">
      <c r="A4" s="216"/>
      <c r="B4" s="215" t="s">
        <v>56</v>
      </c>
      <c r="C4" s="215" t="s">
        <v>56</v>
      </c>
      <c r="D4" s="215" t="s">
        <v>2</v>
      </c>
      <c r="E4" s="215" t="s">
        <v>3</v>
      </c>
      <c r="F4" s="215" t="s">
        <v>693</v>
      </c>
    </row>
    <row r="5" spans="1:8" ht="15" customHeight="1">
      <c r="A5" s="210"/>
      <c r="B5" s="214" t="s">
        <v>59</v>
      </c>
      <c r="C5" s="213" t="s">
        <v>60</v>
      </c>
      <c r="D5" s="214" t="s">
        <v>692</v>
      </c>
      <c r="E5" s="214" t="s">
        <v>733</v>
      </c>
      <c r="F5" s="214" t="s">
        <v>372</v>
      </c>
    </row>
    <row r="6" spans="1:8" ht="15" customHeight="1">
      <c r="A6" s="210"/>
      <c r="B6" s="213" t="s">
        <v>692</v>
      </c>
      <c r="C6" s="213">
        <v>2022</v>
      </c>
      <c r="D6" s="213" t="s">
        <v>558</v>
      </c>
      <c r="E6" s="213" t="s">
        <v>371</v>
      </c>
      <c r="F6" s="213" t="s">
        <v>640</v>
      </c>
    </row>
    <row r="7" spans="1:8" ht="15" customHeight="1">
      <c r="A7" s="210"/>
      <c r="B7" s="211"/>
      <c r="C7" s="212"/>
      <c r="D7" s="211" t="s">
        <v>404</v>
      </c>
      <c r="E7" s="211" t="s">
        <v>62</v>
      </c>
      <c r="F7" s="211" t="s">
        <v>63</v>
      </c>
    </row>
    <row r="8" spans="1:8" ht="8.25" customHeight="1">
      <c r="A8" s="210"/>
      <c r="B8" s="209"/>
      <c r="D8" s="208"/>
      <c r="E8" s="208"/>
      <c r="F8" s="207"/>
    </row>
    <row r="9" spans="1:8" ht="13.5" customHeight="1">
      <c r="A9" s="203" t="s">
        <v>370</v>
      </c>
      <c r="B9" s="548"/>
      <c r="C9" s="548"/>
      <c r="D9" s="548"/>
      <c r="E9" s="548"/>
      <c r="F9" s="548"/>
    </row>
    <row r="10" spans="1:8" ht="14.1" customHeight="1">
      <c r="A10" s="202" t="s">
        <v>369</v>
      </c>
      <c r="B10" s="949">
        <v>297101.53384212888</v>
      </c>
      <c r="C10" s="949">
        <v>3664113.2928557387</v>
      </c>
      <c r="D10" s="951">
        <v>103.61288885417237</v>
      </c>
      <c r="E10" s="951">
        <v>205.59402836661502</v>
      </c>
      <c r="F10" s="951">
        <v>152.84575746821599</v>
      </c>
    </row>
    <row r="11" spans="1:8" ht="14.1" customHeight="1">
      <c r="A11" s="206" t="s">
        <v>364</v>
      </c>
      <c r="B11" s="950"/>
      <c r="C11" s="950"/>
      <c r="D11" s="952"/>
      <c r="E11" s="952"/>
      <c r="F11" s="952"/>
      <c r="H11" s="198">
        <f t="shared" ref="H11:H55" si="0">+B11/1000</f>
        <v>0</v>
      </c>
    </row>
    <row r="12" spans="1:8" ht="14.1" customHeight="1">
      <c r="A12" s="200" t="s">
        <v>363</v>
      </c>
      <c r="B12" s="950">
        <v>296297.68500932888</v>
      </c>
      <c r="C12" s="950">
        <v>3658902.4874529382</v>
      </c>
      <c r="D12" s="952">
        <v>103.61184255023259</v>
      </c>
      <c r="E12" s="952">
        <v>205.08179943922221</v>
      </c>
      <c r="F12" s="952">
        <v>152.63858333492732</v>
      </c>
      <c r="H12" s="198">
        <f t="shared" si="0"/>
        <v>296.29768500932886</v>
      </c>
    </row>
    <row r="13" spans="1:8" ht="14.1" customHeight="1">
      <c r="A13" s="200" t="s">
        <v>362</v>
      </c>
      <c r="B13" s="950">
        <v>803.84883279999997</v>
      </c>
      <c r="C13" s="950">
        <v>5210.8054027999997</v>
      </c>
      <c r="D13" s="952">
        <v>104</v>
      </c>
      <c r="E13" s="952">
        <v>2590.720745133428</v>
      </c>
      <c r="F13" s="952">
        <v>3255.7287929973804</v>
      </c>
      <c r="H13" s="198">
        <f t="shared" si="0"/>
        <v>0.80384883279999997</v>
      </c>
    </row>
    <row r="14" spans="1:8" ht="14.1" customHeight="1">
      <c r="A14" s="205" t="s">
        <v>361</v>
      </c>
      <c r="B14" s="950"/>
      <c r="C14" s="950"/>
      <c r="D14" s="952"/>
      <c r="E14" s="952"/>
      <c r="F14" s="952"/>
      <c r="H14" s="198">
        <f t="shared" si="0"/>
        <v>0</v>
      </c>
    </row>
    <row r="15" spans="1:8" ht="14.1" customHeight="1">
      <c r="A15" s="200" t="s">
        <v>360</v>
      </c>
      <c r="B15" s="950">
        <v>340.149</v>
      </c>
      <c r="C15" s="950">
        <v>4424.4359999999997</v>
      </c>
      <c r="D15" s="952">
        <v>100.25819914935758</v>
      </c>
      <c r="E15" s="952">
        <v>471.26409709329715</v>
      </c>
      <c r="F15" s="952">
        <v>305.6253867599828</v>
      </c>
      <c r="H15" s="198">
        <f t="shared" si="0"/>
        <v>0.34014899999999998</v>
      </c>
    </row>
    <row r="16" spans="1:8" ht="14.1" customHeight="1">
      <c r="A16" s="200" t="s">
        <v>359</v>
      </c>
      <c r="B16" s="950">
        <v>437.41551647118473</v>
      </c>
      <c r="C16" s="950">
        <v>7596.7717213761453</v>
      </c>
      <c r="D16" s="952">
        <v>103.48304222303786</v>
      </c>
      <c r="E16" s="952">
        <v>153.78184038417965</v>
      </c>
      <c r="F16" s="952">
        <v>156.7318746035078</v>
      </c>
      <c r="H16" s="198">
        <f t="shared" si="0"/>
        <v>0.43741551647118471</v>
      </c>
    </row>
    <row r="17" spans="1:8" ht="14.1" customHeight="1">
      <c r="A17" s="200" t="s">
        <v>358</v>
      </c>
      <c r="B17" s="950">
        <v>19871.784655291653</v>
      </c>
      <c r="C17" s="950">
        <v>244163.32029825487</v>
      </c>
      <c r="D17" s="952">
        <v>108.18670360170812</v>
      </c>
      <c r="E17" s="952">
        <v>181.54726022558523</v>
      </c>
      <c r="F17" s="952">
        <v>152.91715912707951</v>
      </c>
      <c r="H17" s="198">
        <f t="shared" si="0"/>
        <v>19.871784655291652</v>
      </c>
    </row>
    <row r="18" spans="1:8" ht="14.1" customHeight="1">
      <c r="A18" s="200" t="s">
        <v>357</v>
      </c>
      <c r="B18" s="950">
        <v>272099.95559161605</v>
      </c>
      <c r="C18" s="950">
        <v>3358706.9916823572</v>
      </c>
      <c r="D18" s="952">
        <v>103.27672305892366</v>
      </c>
      <c r="E18" s="952">
        <v>205.80845094613983</v>
      </c>
      <c r="F18" s="952">
        <v>151.55696797688441</v>
      </c>
      <c r="H18" s="198">
        <f t="shared" si="0"/>
        <v>272.09995559161604</v>
      </c>
    </row>
    <row r="19" spans="1:8" ht="14.1" customHeight="1">
      <c r="A19" s="200" t="s">
        <v>356</v>
      </c>
      <c r="B19" s="950">
        <v>4352.2290787500006</v>
      </c>
      <c r="C19" s="950">
        <v>49221.773153750008</v>
      </c>
      <c r="D19" s="952">
        <v>105</v>
      </c>
      <c r="E19" s="952">
        <v>436.91244831262497</v>
      </c>
      <c r="F19" s="952">
        <v>324.63778153909703</v>
      </c>
      <c r="H19" s="198">
        <f t="shared" si="0"/>
        <v>4.3522290787500006</v>
      </c>
    </row>
    <row r="20" spans="1:8" ht="14.1" customHeight="1">
      <c r="A20" s="202" t="s">
        <v>368</v>
      </c>
      <c r="B20" s="949">
        <v>14250.930774438097</v>
      </c>
      <c r="C20" s="949">
        <v>171754.95327011266</v>
      </c>
      <c r="D20" s="951">
        <v>105.16171032258458</v>
      </c>
      <c r="E20" s="951">
        <v>251.37373544857559</v>
      </c>
      <c r="F20" s="951">
        <v>178.31929736533939</v>
      </c>
      <c r="H20" s="198">
        <f t="shared" si="0"/>
        <v>14.250930774438096</v>
      </c>
    </row>
    <row r="21" spans="1:8" ht="14.1" customHeight="1">
      <c r="A21" s="205" t="s">
        <v>364</v>
      </c>
      <c r="B21" s="950"/>
      <c r="C21" s="950"/>
      <c r="D21" s="952"/>
      <c r="E21" s="952"/>
      <c r="F21" s="952"/>
      <c r="H21" s="198">
        <f t="shared" si="0"/>
        <v>0</v>
      </c>
    </row>
    <row r="22" spans="1:8" ht="14.1" customHeight="1">
      <c r="A22" s="200" t="s">
        <v>363</v>
      </c>
      <c r="B22" s="950">
        <v>11668.022197676575</v>
      </c>
      <c r="C22" s="950">
        <v>155393.00561065917</v>
      </c>
      <c r="D22" s="952">
        <v>104.97793040712828</v>
      </c>
      <c r="E22" s="952">
        <v>210.72715578735637</v>
      </c>
      <c r="F22" s="952">
        <v>162.35189941833471</v>
      </c>
      <c r="H22" s="198">
        <f t="shared" si="0"/>
        <v>11.668022197676574</v>
      </c>
    </row>
    <row r="23" spans="1:8" ht="14.1" customHeight="1">
      <c r="A23" s="200" t="s">
        <v>362</v>
      </c>
      <c r="B23" s="950">
        <v>2582.9085767615211</v>
      </c>
      <c r="C23" s="950">
        <v>16361.947659453521</v>
      </c>
      <c r="D23" s="952">
        <v>106</v>
      </c>
      <c r="E23" s="952">
        <v>1953.9068754247769</v>
      </c>
      <c r="F23" s="952">
        <v>2704.1308938188631</v>
      </c>
      <c r="H23" s="198">
        <f t="shared" si="0"/>
        <v>2.582908576761521</v>
      </c>
    </row>
    <row r="24" spans="1:8" ht="14.1" customHeight="1">
      <c r="A24" s="205" t="s">
        <v>361</v>
      </c>
      <c r="B24" s="950"/>
      <c r="C24" s="950"/>
      <c r="D24" s="952"/>
      <c r="E24" s="952"/>
      <c r="F24" s="952"/>
      <c r="H24" s="198">
        <f t="shared" si="0"/>
        <v>0</v>
      </c>
    </row>
    <row r="25" spans="1:8" ht="14.1" customHeight="1">
      <c r="A25" s="200" t="s">
        <v>360</v>
      </c>
      <c r="B25" s="950">
        <v>108.732</v>
      </c>
      <c r="C25" s="950">
        <v>1596.6009999999999</v>
      </c>
      <c r="D25" s="952">
        <v>96.08695652173914</v>
      </c>
      <c r="E25" s="952">
        <v>350.56744905855044</v>
      </c>
      <c r="F25" s="952">
        <v>250.91194360973969</v>
      </c>
      <c r="H25" s="198">
        <f t="shared" si="0"/>
        <v>0.108732</v>
      </c>
    </row>
    <row r="26" spans="1:8" ht="14.1" customHeight="1">
      <c r="A26" s="200" t="s">
        <v>359</v>
      </c>
      <c r="B26" s="950">
        <v>22.975884856958601</v>
      </c>
      <c r="C26" s="950">
        <v>415.25393514966817</v>
      </c>
      <c r="D26" s="952">
        <v>102.69838433074155</v>
      </c>
      <c r="E26" s="952">
        <v>179.11448601077336</v>
      </c>
      <c r="F26" s="952">
        <v>172.66282044445407</v>
      </c>
      <c r="H26" s="198">
        <f t="shared" si="0"/>
        <v>2.29758848569586E-2</v>
      </c>
    </row>
    <row r="27" spans="1:8" ht="14.1" customHeight="1">
      <c r="A27" s="200" t="s">
        <v>358</v>
      </c>
      <c r="B27" s="950">
        <v>214.23997968921802</v>
      </c>
      <c r="C27" s="950">
        <v>3305.6925228966261</v>
      </c>
      <c r="D27" s="952">
        <v>103.83877719366986</v>
      </c>
      <c r="E27" s="952">
        <v>161.02719140064471</v>
      </c>
      <c r="F27" s="952">
        <v>124.43318991765055</v>
      </c>
      <c r="H27" s="198">
        <f t="shared" si="0"/>
        <v>0.21423997968921801</v>
      </c>
    </row>
    <row r="28" spans="1:8" ht="14.1" customHeight="1">
      <c r="A28" s="200" t="s">
        <v>357</v>
      </c>
      <c r="B28" s="950">
        <v>7902.5643204102489</v>
      </c>
      <c r="C28" s="950">
        <v>108505.89505666388</v>
      </c>
      <c r="D28" s="952">
        <v>103.27722817991427</v>
      </c>
      <c r="E28" s="952">
        <v>175.20847278097895</v>
      </c>
      <c r="F28" s="952">
        <v>137.60568103736895</v>
      </c>
      <c r="H28" s="198">
        <f t="shared" si="0"/>
        <v>7.9025643204102485</v>
      </c>
    </row>
    <row r="29" spans="1:8" ht="14.1" customHeight="1">
      <c r="A29" s="200" t="s">
        <v>356</v>
      </c>
      <c r="B29" s="950">
        <v>6002.4185894816701</v>
      </c>
      <c r="C29" s="950">
        <v>57931.510755402487</v>
      </c>
      <c r="D29" s="952">
        <v>108</v>
      </c>
      <c r="E29" s="952">
        <v>611.27351201958447</v>
      </c>
      <c r="F29" s="952">
        <v>415.7989532760987</v>
      </c>
      <c r="H29" s="198">
        <f t="shared" si="0"/>
        <v>6.0024185894816702</v>
      </c>
    </row>
    <row r="30" spans="1:8" ht="14.1" customHeight="1">
      <c r="A30" s="204"/>
      <c r="B30" s="950"/>
      <c r="C30" s="950"/>
      <c r="D30" s="952"/>
      <c r="E30" s="952"/>
      <c r="F30" s="952"/>
      <c r="H30" s="198">
        <f t="shared" si="0"/>
        <v>0</v>
      </c>
    </row>
    <row r="31" spans="1:8" ht="14.1" customHeight="1">
      <c r="A31" s="203" t="s">
        <v>367</v>
      </c>
      <c r="B31" s="949">
        <v>182716.97932441847</v>
      </c>
      <c r="C31" s="949">
        <v>2009608.0869380969</v>
      </c>
      <c r="D31" s="951">
        <v>103.60987421115769</v>
      </c>
      <c r="E31" s="951">
        <v>119.11200242130739</v>
      </c>
      <c r="F31" s="951">
        <v>123.68671396923045</v>
      </c>
      <c r="H31" s="198">
        <f t="shared" si="0"/>
        <v>182.71697932441847</v>
      </c>
    </row>
    <row r="32" spans="1:8" ht="16.2" customHeight="1">
      <c r="A32" s="202" t="s">
        <v>366</v>
      </c>
      <c r="B32" s="950"/>
      <c r="C32" s="950"/>
      <c r="D32" s="952"/>
      <c r="E32" s="952"/>
      <c r="F32" s="952"/>
      <c r="H32" s="198">
        <f t="shared" si="0"/>
        <v>0</v>
      </c>
    </row>
    <row r="33" spans="1:8" ht="14.1" customHeight="1">
      <c r="A33" s="201" t="s">
        <v>364</v>
      </c>
      <c r="B33" s="950">
        <v>179075.73736237042</v>
      </c>
      <c r="C33" s="950">
        <v>1966509.4850617927</v>
      </c>
      <c r="D33" s="952">
        <v>103.66531035591345</v>
      </c>
      <c r="E33" s="952">
        <v>118.50725658141612</v>
      </c>
      <c r="F33" s="952">
        <v>123.36098728979712</v>
      </c>
      <c r="H33" s="198">
        <f t="shared" si="0"/>
        <v>179.07573736237043</v>
      </c>
    </row>
    <row r="34" spans="1:8" ht="14.1" customHeight="1">
      <c r="A34" s="200" t="s">
        <v>363</v>
      </c>
      <c r="B34" s="950">
        <v>3641.2419620480423</v>
      </c>
      <c r="C34" s="950">
        <v>43098.601876303837</v>
      </c>
      <c r="D34" s="952">
        <v>100.95481736196376</v>
      </c>
      <c r="E34" s="952">
        <v>159.02085461426154</v>
      </c>
      <c r="F34" s="952">
        <v>140.62949847347716</v>
      </c>
      <c r="H34" s="198">
        <f t="shared" si="0"/>
        <v>3.6412419620480425</v>
      </c>
    </row>
    <row r="35" spans="1:8" ht="14.1" customHeight="1">
      <c r="A35" s="200" t="s">
        <v>362</v>
      </c>
      <c r="B35" s="950"/>
      <c r="C35" s="950"/>
      <c r="D35" s="952"/>
      <c r="E35" s="952"/>
      <c r="F35" s="952"/>
      <c r="H35" s="198">
        <f t="shared" si="0"/>
        <v>0</v>
      </c>
    </row>
    <row r="36" spans="1:8" ht="14.1" customHeight="1">
      <c r="A36" s="201" t="s">
        <v>361</v>
      </c>
      <c r="B36" s="950">
        <v>424.8</v>
      </c>
      <c r="C36" s="950">
        <v>5713</v>
      </c>
      <c r="D36" s="952">
        <v>94.906166219839136</v>
      </c>
      <c r="E36" s="952">
        <v>77.377049180327873</v>
      </c>
      <c r="F36" s="952">
        <v>100.93616370130911</v>
      </c>
      <c r="H36" s="198">
        <f t="shared" si="0"/>
        <v>0.42480000000000001</v>
      </c>
    </row>
    <row r="37" spans="1:8" ht="14.1" customHeight="1">
      <c r="A37" s="200" t="s">
        <v>360</v>
      </c>
      <c r="B37" s="950">
        <v>10136.100154350181</v>
      </c>
      <c r="C37" s="950">
        <v>108914.58705393087</v>
      </c>
      <c r="D37" s="952">
        <v>100.47825790416897</v>
      </c>
      <c r="E37" s="952">
        <v>118.19562023350257</v>
      </c>
      <c r="F37" s="952">
        <v>127.91246106896719</v>
      </c>
      <c r="H37" s="198">
        <f t="shared" si="0"/>
        <v>10.136100154350181</v>
      </c>
    </row>
    <row r="38" spans="1:8" ht="14.1" customHeight="1">
      <c r="A38" s="200" t="s">
        <v>359</v>
      </c>
      <c r="B38" s="950">
        <v>35598.291542860934</v>
      </c>
      <c r="C38" s="950">
        <v>399523.72474415629</v>
      </c>
      <c r="D38" s="952">
        <v>103.47750579416804</v>
      </c>
      <c r="E38" s="952">
        <v>134.02824601506097</v>
      </c>
      <c r="F38" s="952">
        <v>126.94251339968088</v>
      </c>
      <c r="H38" s="198">
        <f t="shared" si="0"/>
        <v>35.598291542860935</v>
      </c>
    </row>
    <row r="39" spans="1:8" ht="14.1" customHeight="1">
      <c r="A39" s="200" t="s">
        <v>358</v>
      </c>
      <c r="B39" s="950">
        <v>136532.69866731134</v>
      </c>
      <c r="C39" s="950">
        <v>1495171.9581630938</v>
      </c>
      <c r="D39" s="952">
        <v>103.91436999039203</v>
      </c>
      <c r="E39" s="952">
        <v>116.01812541766468</v>
      </c>
      <c r="F39" s="952">
        <v>122.66197048732637</v>
      </c>
      <c r="H39" s="198">
        <f t="shared" si="0"/>
        <v>136.53269866731134</v>
      </c>
    </row>
    <row r="40" spans="1:8" ht="14.1" customHeight="1">
      <c r="A40" s="200" t="s">
        <v>357</v>
      </c>
      <c r="B40" s="950">
        <v>25.088959895999999</v>
      </c>
      <c r="C40" s="950">
        <v>284.81697691600004</v>
      </c>
      <c r="D40" s="952">
        <v>105</v>
      </c>
      <c r="E40" s="952">
        <v>78.163623577793004</v>
      </c>
      <c r="F40" s="952">
        <v>100.30760335794481</v>
      </c>
      <c r="H40" s="198">
        <f t="shared" si="0"/>
        <v>2.5088959895999997E-2</v>
      </c>
    </row>
    <row r="41" spans="1:8" ht="14.1" customHeight="1">
      <c r="A41" s="200" t="s">
        <v>356</v>
      </c>
      <c r="B41" s="950"/>
      <c r="C41" s="950"/>
      <c r="D41" s="952"/>
      <c r="E41" s="952"/>
      <c r="F41" s="952"/>
      <c r="H41" s="198">
        <f t="shared" si="0"/>
        <v>0</v>
      </c>
    </row>
    <row r="42" spans="1:8" ht="14.1" customHeight="1">
      <c r="A42" s="202" t="s">
        <v>365</v>
      </c>
      <c r="B42" s="949">
        <v>40800.238669972052</v>
      </c>
      <c r="C42" s="949">
        <v>441312.07252181618</v>
      </c>
      <c r="D42" s="951">
        <v>102.98210114524117</v>
      </c>
      <c r="E42" s="951">
        <v>106.63162366990116</v>
      </c>
      <c r="F42" s="951">
        <v>129.38630648241713</v>
      </c>
      <c r="H42" s="198">
        <f t="shared" si="0"/>
        <v>40.800238669972053</v>
      </c>
    </row>
    <row r="43" spans="1:8" ht="14.1" customHeight="1">
      <c r="A43" s="201" t="s">
        <v>364</v>
      </c>
      <c r="B43" s="950"/>
      <c r="C43" s="950"/>
      <c r="D43" s="952"/>
      <c r="E43" s="952"/>
      <c r="F43" s="952"/>
      <c r="H43" s="198">
        <f t="shared" si="0"/>
        <v>0</v>
      </c>
    </row>
    <row r="44" spans="1:8" ht="14.1" customHeight="1">
      <c r="A44" s="200" t="s">
        <v>363</v>
      </c>
      <c r="B44" s="950">
        <v>25716.677687294083</v>
      </c>
      <c r="C44" s="950">
        <v>270676.0782649779</v>
      </c>
      <c r="D44" s="952">
        <v>103.54843815419289</v>
      </c>
      <c r="E44" s="952">
        <v>119.05106551714317</v>
      </c>
      <c r="F44" s="952">
        <v>146.4894711730947</v>
      </c>
      <c r="H44" s="198">
        <f t="shared" si="0"/>
        <v>25.716677687294084</v>
      </c>
    </row>
    <row r="45" spans="1:8" ht="14.1" customHeight="1">
      <c r="A45" s="200" t="s">
        <v>362</v>
      </c>
      <c r="B45" s="950">
        <v>15083.560982677967</v>
      </c>
      <c r="C45" s="950">
        <v>170635.99425683828</v>
      </c>
      <c r="D45" s="952">
        <v>102.03067924001532</v>
      </c>
      <c r="E45" s="952">
        <v>90.529917586525229</v>
      </c>
      <c r="F45" s="952">
        <v>109.16800498854843</v>
      </c>
      <c r="H45" s="198">
        <f t="shared" si="0"/>
        <v>15.083560982677968</v>
      </c>
    </row>
    <row r="46" spans="1:8" ht="14.1" customHeight="1">
      <c r="A46" s="201" t="s">
        <v>361</v>
      </c>
      <c r="B46" s="950"/>
      <c r="C46" s="950"/>
      <c r="D46" s="952"/>
      <c r="E46" s="952"/>
      <c r="F46" s="952"/>
      <c r="H46" s="198">
        <f t="shared" si="0"/>
        <v>0</v>
      </c>
    </row>
    <row r="47" spans="1:8" ht="14.1" customHeight="1">
      <c r="A47" s="200" t="s">
        <v>360</v>
      </c>
      <c r="B47" s="950">
        <v>351.00799999999998</v>
      </c>
      <c r="C47" s="950">
        <v>4547.2379999999994</v>
      </c>
      <c r="D47" s="952">
        <v>92.987178128642569</v>
      </c>
      <c r="E47" s="952">
        <v>73.065778517901748</v>
      </c>
      <c r="F47" s="952">
        <v>110.91215207318055</v>
      </c>
      <c r="H47" s="198">
        <f t="shared" si="0"/>
        <v>0.35100799999999999</v>
      </c>
    </row>
    <row r="48" spans="1:8" ht="14.1" customHeight="1">
      <c r="A48" s="200" t="s">
        <v>359</v>
      </c>
      <c r="B48" s="950">
        <v>21264.061640013191</v>
      </c>
      <c r="C48" s="950">
        <v>235882.00536723476</v>
      </c>
      <c r="D48" s="952">
        <v>100.87377557824651</v>
      </c>
      <c r="E48" s="952">
        <v>128.84419279591427</v>
      </c>
      <c r="F48" s="952">
        <v>137.73408727071785</v>
      </c>
      <c r="H48" s="198">
        <f t="shared" si="0"/>
        <v>21.264061640013193</v>
      </c>
    </row>
    <row r="49" spans="1:8" ht="14.1" customHeight="1">
      <c r="A49" s="200" t="s">
        <v>358</v>
      </c>
      <c r="B49" s="950">
        <v>8702.9629087299127</v>
      </c>
      <c r="C49" s="950">
        <v>93025.876080997696</v>
      </c>
      <c r="D49" s="952">
        <v>104.74953445807856</v>
      </c>
      <c r="E49" s="952">
        <v>152.15673262970196</v>
      </c>
      <c r="F49" s="952">
        <v>137.74389960545955</v>
      </c>
      <c r="H49" s="198">
        <f t="shared" si="0"/>
        <v>8.7029629087299121</v>
      </c>
    </row>
    <row r="50" spans="1:8" ht="14.1" customHeight="1">
      <c r="A50" s="200" t="s">
        <v>357</v>
      </c>
      <c r="B50" s="950">
        <v>9863.8520864276779</v>
      </c>
      <c r="C50" s="950">
        <v>101739.46591668406</v>
      </c>
      <c r="D50" s="952">
        <v>106.22552984252391</v>
      </c>
      <c r="E50" s="952">
        <v>114.1175183471633</v>
      </c>
      <c r="F50" s="952">
        <v>120.92309345555509</v>
      </c>
      <c r="H50" s="198">
        <f t="shared" si="0"/>
        <v>9.8638520864276771</v>
      </c>
    </row>
    <row r="51" spans="1:8" ht="14.1" customHeight="1">
      <c r="A51" s="200" t="s">
        <v>356</v>
      </c>
      <c r="B51" s="950">
        <v>618.35403480127036</v>
      </c>
      <c r="C51" s="950">
        <v>6117.4871568996714</v>
      </c>
      <c r="D51" s="952">
        <v>109.00000000000001</v>
      </c>
      <c r="E51" s="952">
        <v>8.941741105513163</v>
      </c>
      <c r="F51" s="952">
        <v>43.537544217703974</v>
      </c>
      <c r="H51" s="198">
        <f t="shared" si="0"/>
        <v>0.61835403480127038</v>
      </c>
    </row>
    <row r="52" spans="1:8" ht="14.1" customHeight="1">
      <c r="A52" s="197"/>
      <c r="H52" s="198">
        <f t="shared" si="0"/>
        <v>0</v>
      </c>
    </row>
    <row r="53" spans="1:8" ht="14.1" customHeight="1">
      <c r="A53" s="197"/>
      <c r="B53" s="197"/>
      <c r="C53" s="196"/>
      <c r="D53" s="196"/>
      <c r="E53" s="196"/>
      <c r="F53" s="197"/>
      <c r="H53" s="198">
        <f t="shared" si="0"/>
        <v>0</v>
      </c>
    </row>
    <row r="54" spans="1:8" ht="14.1" customHeight="1">
      <c r="A54" s="197"/>
      <c r="B54" s="197"/>
      <c r="C54" s="196"/>
      <c r="D54" s="196"/>
      <c r="E54" s="196"/>
      <c r="F54" s="197"/>
      <c r="H54" s="198">
        <f t="shared" si="0"/>
        <v>0</v>
      </c>
    </row>
    <row r="55" spans="1:8" ht="14.1" customHeight="1">
      <c r="A55" s="197"/>
      <c r="B55" s="197"/>
      <c r="C55" s="196"/>
      <c r="D55" s="196"/>
      <c r="E55" s="196"/>
      <c r="F55" s="197"/>
      <c r="H55" s="198">
        <f t="shared" si="0"/>
        <v>0</v>
      </c>
    </row>
    <row r="56" spans="1:8" ht="18" customHeight="1">
      <c r="A56" s="197"/>
      <c r="B56" s="197"/>
      <c r="C56" s="196"/>
      <c r="D56" s="196"/>
      <c r="E56" s="196"/>
      <c r="F56" s="197"/>
    </row>
    <row r="57" spans="1:8" ht="18" customHeight="1">
      <c r="A57" s="197"/>
      <c r="B57" s="197"/>
      <c r="C57" s="196"/>
      <c r="D57" s="196"/>
      <c r="E57" s="196"/>
      <c r="F57" s="197"/>
    </row>
    <row r="58" spans="1:8" ht="18" customHeight="1">
      <c r="A58" s="197"/>
      <c r="B58" s="197"/>
      <c r="C58" s="196"/>
      <c r="D58" s="196"/>
      <c r="E58" s="196"/>
      <c r="F58" s="197"/>
    </row>
    <row r="59" spans="1:8" ht="18" customHeight="1">
      <c r="A59" s="197"/>
      <c r="B59" s="197"/>
      <c r="C59" s="196"/>
      <c r="D59" s="196"/>
      <c r="E59" s="196"/>
      <c r="F59" s="197"/>
    </row>
    <row r="60" spans="1:8" ht="18" customHeight="1">
      <c r="A60" s="197"/>
      <c r="B60" s="197"/>
      <c r="C60" s="196"/>
      <c r="D60" s="196"/>
      <c r="E60" s="196"/>
      <c r="F60" s="197"/>
    </row>
    <row r="61" spans="1:8" ht="15">
      <c r="A61" s="197"/>
      <c r="B61" s="197"/>
      <c r="C61" s="196"/>
      <c r="D61" s="196"/>
      <c r="E61" s="196"/>
      <c r="F61" s="197"/>
    </row>
    <row r="62" spans="1:8" ht="15">
      <c r="A62" s="197"/>
      <c r="B62" s="197"/>
      <c r="C62" s="196"/>
      <c r="D62" s="196"/>
      <c r="E62" s="196"/>
      <c r="F62" s="197"/>
    </row>
    <row r="63" spans="1:8" ht="15">
      <c r="A63" s="197"/>
      <c r="B63" s="197"/>
      <c r="C63" s="196"/>
      <c r="D63" s="196"/>
      <c r="E63" s="196"/>
      <c r="F63" s="197"/>
    </row>
    <row r="64" spans="1:8" ht="15">
      <c r="A64" s="197"/>
      <c r="B64" s="197"/>
      <c r="C64" s="196"/>
      <c r="D64" s="196"/>
      <c r="E64" s="196"/>
      <c r="F64" s="197"/>
    </row>
    <row r="65" spans="1:6" ht="15">
      <c r="A65" s="197"/>
      <c r="B65" s="197"/>
      <c r="C65" s="196"/>
      <c r="D65" s="196"/>
      <c r="E65" s="196"/>
      <c r="F65" s="197"/>
    </row>
    <row r="66" spans="1:6" ht="15">
      <c r="A66" s="197"/>
      <c r="B66" s="197"/>
      <c r="C66" s="196"/>
      <c r="D66" s="196"/>
      <c r="E66" s="196"/>
      <c r="F66" s="197"/>
    </row>
    <row r="67" spans="1:6" ht="15">
      <c r="A67" s="197"/>
      <c r="B67" s="197"/>
      <c r="C67" s="196"/>
      <c r="D67" s="196"/>
      <c r="E67" s="196"/>
      <c r="F67" s="197"/>
    </row>
    <row r="68" spans="1:6" ht="15">
      <c r="A68" s="197"/>
      <c r="B68" s="197"/>
      <c r="C68" s="196"/>
      <c r="D68" s="196"/>
      <c r="E68" s="196"/>
      <c r="F68" s="197"/>
    </row>
    <row r="69" spans="1:6" ht="15">
      <c r="A69" s="197"/>
      <c r="B69" s="197"/>
      <c r="C69" s="196"/>
      <c r="D69" s="196"/>
      <c r="E69" s="196"/>
      <c r="F69" s="197"/>
    </row>
    <row r="70" spans="1:6" ht="15">
      <c r="A70" s="197"/>
      <c r="B70" s="197"/>
      <c r="C70" s="196"/>
      <c r="D70" s="196"/>
      <c r="E70" s="196"/>
      <c r="F70" s="197"/>
    </row>
    <row r="71" spans="1:6" ht="15">
      <c r="A71" s="197"/>
      <c r="B71" s="197"/>
      <c r="C71" s="196"/>
      <c r="D71" s="196"/>
      <c r="E71" s="196"/>
      <c r="F71" s="197"/>
    </row>
    <row r="72" spans="1:6" ht="15">
      <c r="A72" s="197"/>
      <c r="B72" s="197"/>
      <c r="C72" s="196"/>
      <c r="D72" s="196"/>
      <c r="E72" s="196"/>
      <c r="F72" s="197"/>
    </row>
    <row r="73" spans="1:6" ht="15">
      <c r="A73" s="197"/>
      <c r="B73" s="197"/>
      <c r="C73" s="196"/>
      <c r="D73" s="196"/>
      <c r="E73" s="196"/>
      <c r="F73" s="197"/>
    </row>
    <row r="74" spans="1:6" ht="15">
      <c r="A74" s="197"/>
      <c r="B74" s="197"/>
      <c r="C74" s="196"/>
      <c r="D74" s="196"/>
      <c r="E74" s="196"/>
      <c r="F74" s="197"/>
    </row>
    <row r="75" spans="1:6" ht="15">
      <c r="A75" s="197"/>
      <c r="B75" s="197"/>
      <c r="C75" s="196"/>
      <c r="D75" s="196"/>
      <c r="E75" s="196"/>
      <c r="F75" s="197"/>
    </row>
    <row r="76" spans="1:6" ht="15">
      <c r="A76" s="197"/>
      <c r="B76" s="197"/>
      <c r="C76" s="196"/>
      <c r="D76" s="196"/>
      <c r="E76" s="196"/>
      <c r="F76" s="197"/>
    </row>
    <row r="77" spans="1:6" ht="15">
      <c r="A77" s="197"/>
      <c r="B77" s="197"/>
      <c r="C77" s="196"/>
      <c r="D77" s="196"/>
      <c r="E77" s="196"/>
      <c r="F77" s="197"/>
    </row>
    <row r="78" spans="1:6" ht="15">
      <c r="A78" s="197"/>
      <c r="B78" s="197"/>
      <c r="C78" s="196"/>
      <c r="D78" s="196"/>
      <c r="E78" s="196"/>
      <c r="F78" s="197"/>
    </row>
    <row r="79" spans="1:6" ht="15">
      <c r="A79" s="197"/>
      <c r="B79" s="197"/>
      <c r="C79" s="196"/>
      <c r="D79" s="196"/>
      <c r="E79" s="196"/>
      <c r="F79" s="197"/>
    </row>
    <row r="80" spans="1:6" ht="15">
      <c r="A80" s="197"/>
      <c r="B80" s="197"/>
      <c r="C80" s="196"/>
      <c r="D80" s="196"/>
      <c r="E80" s="196"/>
      <c r="F80" s="197"/>
    </row>
    <row r="81" spans="1:6" ht="15">
      <c r="A81" s="197"/>
      <c r="B81" s="197"/>
      <c r="C81" s="196"/>
      <c r="D81" s="196"/>
      <c r="E81" s="196"/>
      <c r="F81" s="197"/>
    </row>
    <row r="82" spans="1:6" ht="15">
      <c r="A82" s="197"/>
      <c r="B82" s="197"/>
      <c r="C82" s="196"/>
      <c r="D82" s="196"/>
      <c r="E82" s="196"/>
      <c r="F82" s="197"/>
    </row>
    <row r="83" spans="1:6" ht="15">
      <c r="A83" s="197"/>
      <c r="B83" s="197"/>
      <c r="C83" s="196"/>
      <c r="D83" s="196"/>
      <c r="E83" s="196"/>
      <c r="F83" s="197"/>
    </row>
    <row r="84" spans="1:6" ht="15">
      <c r="A84" s="197"/>
      <c r="B84" s="197"/>
      <c r="C84" s="196"/>
      <c r="D84" s="196"/>
      <c r="E84" s="196"/>
      <c r="F84" s="197"/>
    </row>
    <row r="85" spans="1:6" ht="15">
      <c r="A85" s="197"/>
      <c r="B85" s="197"/>
      <c r="C85" s="196"/>
      <c r="D85" s="196"/>
      <c r="E85" s="196"/>
      <c r="F85" s="197"/>
    </row>
    <row r="86" spans="1:6" ht="15">
      <c r="A86" s="197"/>
      <c r="B86" s="197"/>
      <c r="C86" s="196"/>
      <c r="D86" s="196"/>
      <c r="E86" s="196"/>
      <c r="F86" s="197"/>
    </row>
    <row r="87" spans="1:6" ht="15">
      <c r="A87" s="197"/>
      <c r="B87" s="197"/>
      <c r="C87" s="196"/>
      <c r="D87" s="196"/>
      <c r="E87" s="196"/>
      <c r="F87" s="197"/>
    </row>
    <row r="88" spans="1:6" ht="15">
      <c r="A88" s="197"/>
      <c r="B88" s="197"/>
      <c r="C88" s="196"/>
      <c r="D88" s="196"/>
      <c r="E88" s="196"/>
      <c r="F88" s="197"/>
    </row>
    <row r="89" spans="1:6" ht="15">
      <c r="A89" s="197"/>
      <c r="B89" s="197"/>
      <c r="C89" s="196"/>
      <c r="D89" s="196"/>
      <c r="E89" s="196"/>
      <c r="F89" s="197"/>
    </row>
    <row r="90" spans="1:6" ht="15">
      <c r="A90" s="197"/>
      <c r="B90" s="197"/>
      <c r="C90" s="196"/>
      <c r="D90" s="196"/>
      <c r="E90" s="196"/>
      <c r="F90" s="197"/>
    </row>
    <row r="91" spans="1:6" ht="15">
      <c r="A91" s="197"/>
      <c r="B91" s="197"/>
      <c r="C91" s="196"/>
      <c r="D91" s="196"/>
      <c r="E91" s="196"/>
      <c r="F91" s="197"/>
    </row>
    <row r="92" spans="1:6" ht="15">
      <c r="A92" s="197"/>
      <c r="B92" s="197"/>
      <c r="C92" s="196"/>
      <c r="D92" s="196"/>
      <c r="E92" s="196"/>
      <c r="F92" s="197"/>
    </row>
    <row r="93" spans="1:6" ht="15">
      <c r="A93" s="197"/>
      <c r="B93" s="197"/>
      <c r="C93" s="196"/>
      <c r="D93" s="196"/>
      <c r="E93" s="196"/>
      <c r="F93" s="197"/>
    </row>
    <row r="94" spans="1:6" ht="15">
      <c r="A94" s="197"/>
      <c r="B94" s="197"/>
      <c r="C94" s="196"/>
      <c r="D94" s="196"/>
      <c r="E94" s="196"/>
      <c r="F94" s="197"/>
    </row>
    <row r="95" spans="1:6" ht="15">
      <c r="A95" s="197"/>
      <c r="B95" s="197"/>
      <c r="C95" s="196"/>
      <c r="D95" s="196"/>
      <c r="E95" s="196"/>
      <c r="F95" s="197"/>
    </row>
    <row r="96" spans="1:6" ht="15">
      <c r="A96" s="197"/>
      <c r="B96" s="197"/>
      <c r="C96" s="196"/>
      <c r="D96" s="196"/>
      <c r="E96" s="196"/>
      <c r="F96" s="197"/>
    </row>
    <row r="97" spans="1:6" ht="15">
      <c r="A97" s="197"/>
      <c r="B97" s="197"/>
      <c r="C97" s="196"/>
      <c r="D97" s="196"/>
      <c r="E97" s="196"/>
      <c r="F97" s="197"/>
    </row>
    <row r="98" spans="1:6" ht="15">
      <c r="A98" s="197"/>
      <c r="B98" s="197"/>
      <c r="C98" s="196"/>
      <c r="D98" s="196"/>
      <c r="E98" s="196"/>
      <c r="F98" s="197"/>
    </row>
    <row r="99" spans="1:6" ht="15">
      <c r="A99" s="197"/>
      <c r="B99" s="197"/>
      <c r="C99" s="196"/>
      <c r="D99" s="196"/>
      <c r="E99" s="196"/>
      <c r="F99" s="197"/>
    </row>
    <row r="100" spans="1:6" ht="15">
      <c r="A100" s="197"/>
      <c r="B100" s="197"/>
      <c r="C100" s="196"/>
      <c r="D100" s="196"/>
      <c r="E100" s="196"/>
      <c r="F100" s="197"/>
    </row>
    <row r="101" spans="1:6" ht="15">
      <c r="A101" s="197"/>
      <c r="B101" s="197"/>
      <c r="C101" s="196"/>
      <c r="D101" s="196"/>
      <c r="E101" s="196"/>
      <c r="F101" s="197"/>
    </row>
    <row r="102" spans="1:6" ht="15">
      <c r="A102" s="197"/>
      <c r="B102" s="197"/>
      <c r="C102" s="196"/>
      <c r="D102" s="196"/>
      <c r="E102" s="196"/>
      <c r="F102" s="197"/>
    </row>
    <row r="103" spans="1:6" ht="15">
      <c r="A103" s="197"/>
      <c r="B103" s="197"/>
      <c r="C103" s="196"/>
      <c r="D103" s="196"/>
      <c r="E103" s="196"/>
      <c r="F103" s="197"/>
    </row>
    <row r="104" spans="1:6" ht="15">
      <c r="A104" s="197"/>
      <c r="B104" s="197"/>
      <c r="C104" s="196"/>
      <c r="D104" s="196"/>
      <c r="E104" s="196"/>
      <c r="F104" s="197"/>
    </row>
    <row r="105" spans="1:6" ht="15">
      <c r="A105" s="197"/>
      <c r="B105" s="197"/>
      <c r="C105" s="196"/>
      <c r="D105" s="196"/>
      <c r="E105" s="196"/>
      <c r="F105" s="197"/>
    </row>
    <row r="106" spans="1:6" ht="15">
      <c r="A106" s="197"/>
      <c r="B106" s="197"/>
      <c r="C106" s="196"/>
      <c r="D106" s="196"/>
      <c r="E106" s="196"/>
      <c r="F106" s="197"/>
    </row>
    <row r="107" spans="1:6" ht="15">
      <c r="A107" s="197"/>
      <c r="B107" s="197"/>
      <c r="C107" s="196"/>
      <c r="D107" s="196"/>
      <c r="E107" s="196"/>
      <c r="F107" s="197"/>
    </row>
    <row r="108" spans="1:6" ht="15">
      <c r="A108" s="197"/>
      <c r="B108" s="197"/>
      <c r="C108" s="196"/>
      <c r="D108" s="196"/>
      <c r="E108" s="196"/>
      <c r="F108" s="197"/>
    </row>
    <row r="109" spans="1:6" ht="15">
      <c r="A109" s="197"/>
      <c r="B109" s="197"/>
      <c r="C109" s="196"/>
      <c r="D109" s="196"/>
      <c r="E109" s="196"/>
      <c r="F109" s="197"/>
    </row>
    <row r="110" spans="1:6" ht="15">
      <c r="A110" s="197"/>
      <c r="B110" s="197"/>
      <c r="C110" s="196"/>
      <c r="D110" s="196"/>
      <c r="E110" s="196"/>
      <c r="F110" s="197"/>
    </row>
    <row r="111" spans="1:6" ht="15">
      <c r="A111" s="197"/>
      <c r="B111" s="197"/>
      <c r="C111" s="196"/>
      <c r="D111" s="196"/>
      <c r="E111" s="196"/>
      <c r="F111" s="197"/>
    </row>
    <row r="112" spans="1:6" ht="15">
      <c r="A112" s="197"/>
      <c r="B112" s="197"/>
      <c r="C112" s="196"/>
      <c r="D112" s="196"/>
      <c r="E112" s="196"/>
      <c r="F112" s="197"/>
    </row>
    <row r="113" spans="1:6" ht="15">
      <c r="A113" s="197"/>
      <c r="B113" s="197"/>
      <c r="C113" s="196"/>
      <c r="D113" s="196"/>
      <c r="E113" s="196"/>
      <c r="F113" s="197"/>
    </row>
    <row r="114" spans="1:6" ht="15">
      <c r="A114" s="197"/>
      <c r="B114" s="197"/>
      <c r="C114" s="196"/>
      <c r="D114" s="196"/>
      <c r="E114" s="196"/>
      <c r="F114" s="197"/>
    </row>
    <row r="115" spans="1:6" ht="15">
      <c r="A115" s="197"/>
      <c r="B115" s="197"/>
      <c r="C115" s="196"/>
      <c r="D115" s="196"/>
      <c r="E115" s="196"/>
      <c r="F115" s="197"/>
    </row>
    <row r="116" spans="1:6" ht="15">
      <c r="A116" s="197"/>
      <c r="B116" s="197"/>
      <c r="C116" s="196"/>
      <c r="D116" s="196"/>
      <c r="E116" s="196"/>
      <c r="F116" s="197"/>
    </row>
    <row r="117" spans="1:6" ht="15">
      <c r="A117" s="197"/>
      <c r="B117" s="197"/>
      <c r="C117" s="196"/>
      <c r="D117" s="196"/>
      <c r="E117" s="196"/>
      <c r="F117" s="197"/>
    </row>
    <row r="118" spans="1:6" ht="15">
      <c r="A118" s="197"/>
      <c r="B118" s="197"/>
      <c r="C118" s="196"/>
      <c r="D118" s="196"/>
      <c r="E118" s="196"/>
      <c r="F118" s="197"/>
    </row>
    <row r="119" spans="1:6" ht="15">
      <c r="A119" s="197"/>
      <c r="B119" s="197"/>
      <c r="C119" s="196"/>
      <c r="D119" s="196"/>
      <c r="E119" s="196"/>
      <c r="F119" s="197"/>
    </row>
    <row r="120" spans="1:6" ht="15">
      <c r="A120" s="197"/>
      <c r="B120" s="197"/>
      <c r="C120" s="196"/>
      <c r="D120" s="196"/>
      <c r="E120" s="196"/>
      <c r="F120" s="197"/>
    </row>
    <row r="121" spans="1:6" ht="15">
      <c r="A121" s="197"/>
      <c r="B121" s="197"/>
      <c r="C121" s="196"/>
      <c r="D121" s="196"/>
      <c r="E121" s="196"/>
      <c r="F121" s="197"/>
    </row>
    <row r="122" spans="1:6" ht="15">
      <c r="A122" s="197"/>
      <c r="B122" s="197"/>
      <c r="C122" s="196"/>
      <c r="D122" s="196"/>
      <c r="E122" s="196"/>
      <c r="F122" s="197"/>
    </row>
    <row r="123" spans="1:6" ht="15">
      <c r="A123" s="197"/>
      <c r="B123" s="197"/>
      <c r="C123" s="196"/>
      <c r="D123" s="196"/>
      <c r="E123" s="196"/>
      <c r="F123" s="197"/>
    </row>
    <row r="124" spans="1:6" ht="15">
      <c r="A124" s="197"/>
      <c r="B124" s="197"/>
      <c r="C124" s="196"/>
      <c r="D124" s="196"/>
      <c r="E124" s="196"/>
      <c r="F124" s="197"/>
    </row>
    <row r="125" spans="1:6" ht="15">
      <c r="A125" s="197"/>
      <c r="B125" s="197"/>
      <c r="C125" s="196"/>
      <c r="D125" s="196"/>
      <c r="E125" s="196"/>
      <c r="F125" s="197"/>
    </row>
    <row r="126" spans="1:6" ht="15">
      <c r="A126" s="197"/>
      <c r="B126" s="197"/>
      <c r="C126" s="196"/>
      <c r="D126" s="196"/>
      <c r="E126" s="196"/>
      <c r="F126" s="197"/>
    </row>
    <row r="127" spans="1:6" ht="15">
      <c r="A127" s="197"/>
      <c r="B127" s="197"/>
      <c r="C127" s="196"/>
      <c r="D127" s="196"/>
      <c r="E127" s="196"/>
      <c r="F127" s="197"/>
    </row>
    <row r="128" spans="1:6" ht="15">
      <c r="A128" s="197"/>
      <c r="B128" s="197"/>
      <c r="C128" s="196"/>
      <c r="D128" s="196"/>
      <c r="E128" s="196"/>
      <c r="F128" s="197"/>
    </row>
    <row r="129" spans="1:6" ht="15">
      <c r="A129" s="197"/>
      <c r="B129" s="197"/>
      <c r="C129" s="196"/>
      <c r="D129" s="196"/>
      <c r="E129" s="196"/>
      <c r="F129" s="197"/>
    </row>
    <row r="130" spans="1:6" ht="15">
      <c r="A130" s="197"/>
      <c r="B130" s="197"/>
      <c r="C130" s="196"/>
      <c r="D130" s="196"/>
      <c r="E130" s="196"/>
      <c r="F130" s="197"/>
    </row>
    <row r="131" spans="1:6" ht="15">
      <c r="A131" s="197"/>
      <c r="B131" s="197"/>
      <c r="C131" s="196"/>
      <c r="D131" s="196"/>
      <c r="E131" s="196"/>
      <c r="F131" s="197"/>
    </row>
    <row r="132" spans="1:6" ht="15">
      <c r="A132" s="197"/>
      <c r="B132" s="197"/>
      <c r="C132" s="196"/>
      <c r="D132" s="196"/>
      <c r="E132" s="196"/>
      <c r="F132" s="197"/>
    </row>
    <row r="133" spans="1:6" ht="15">
      <c r="A133" s="197"/>
      <c r="B133" s="197"/>
      <c r="C133" s="196"/>
      <c r="D133" s="196"/>
      <c r="E133" s="196"/>
      <c r="F133" s="197"/>
    </row>
    <row r="134" spans="1:6" ht="15">
      <c r="A134" s="197"/>
      <c r="B134" s="197"/>
      <c r="C134" s="196"/>
      <c r="D134" s="196"/>
      <c r="E134" s="196"/>
      <c r="F134" s="197"/>
    </row>
    <row r="135" spans="1:6" ht="15">
      <c r="A135" s="197"/>
      <c r="B135" s="197"/>
      <c r="C135" s="196"/>
      <c r="D135" s="196"/>
      <c r="E135" s="196"/>
      <c r="F135" s="197"/>
    </row>
    <row r="136" spans="1:6" ht="15">
      <c r="A136" s="197"/>
      <c r="B136" s="197"/>
      <c r="C136" s="196"/>
      <c r="D136" s="196"/>
      <c r="E136" s="196"/>
      <c r="F136" s="197"/>
    </row>
    <row r="137" spans="1:6" ht="15">
      <c r="A137" s="197"/>
      <c r="B137" s="197"/>
      <c r="C137" s="196"/>
      <c r="D137" s="196"/>
      <c r="E137" s="196"/>
      <c r="F137" s="197"/>
    </row>
    <row r="138" spans="1:6" ht="15">
      <c r="A138" s="197"/>
      <c r="B138" s="197"/>
      <c r="C138" s="196"/>
      <c r="D138" s="196"/>
      <c r="E138" s="196"/>
      <c r="F138" s="197"/>
    </row>
    <row r="139" spans="1:6" ht="15">
      <c r="A139" s="197"/>
      <c r="B139" s="197"/>
      <c r="C139" s="196"/>
      <c r="D139" s="196"/>
      <c r="E139" s="196"/>
      <c r="F139" s="197"/>
    </row>
    <row r="140" spans="1:6" ht="15">
      <c r="A140" s="197"/>
      <c r="B140" s="197"/>
      <c r="C140" s="196"/>
      <c r="D140" s="196"/>
      <c r="E140" s="196"/>
      <c r="F140" s="197"/>
    </row>
    <row r="141" spans="1:6" ht="15">
      <c r="A141" s="197"/>
      <c r="B141" s="197"/>
      <c r="C141" s="196"/>
      <c r="D141" s="196"/>
      <c r="E141" s="196"/>
      <c r="F141" s="197"/>
    </row>
    <row r="142" spans="1:6" ht="15">
      <c r="A142" s="197"/>
      <c r="B142" s="197"/>
      <c r="C142" s="196"/>
      <c r="D142" s="196"/>
      <c r="E142" s="196"/>
      <c r="F142" s="197"/>
    </row>
    <row r="143" spans="1:6" ht="15">
      <c r="A143" s="197"/>
      <c r="B143" s="197"/>
      <c r="C143" s="196"/>
      <c r="D143" s="196"/>
      <c r="E143" s="196"/>
      <c r="F143" s="197"/>
    </row>
    <row r="144" spans="1:6" ht="15">
      <c r="A144" s="197"/>
      <c r="B144" s="197"/>
      <c r="C144" s="196"/>
      <c r="D144" s="196"/>
      <c r="E144" s="196"/>
      <c r="F144" s="197"/>
    </row>
    <row r="145" spans="1:6" ht="15">
      <c r="A145" s="197"/>
      <c r="B145" s="197"/>
      <c r="C145" s="196"/>
      <c r="D145" s="196"/>
      <c r="E145" s="196"/>
      <c r="F145" s="197"/>
    </row>
    <row r="146" spans="1:6" ht="15">
      <c r="A146" s="197"/>
      <c r="B146" s="197"/>
      <c r="C146" s="196"/>
      <c r="D146" s="196"/>
      <c r="E146" s="196"/>
      <c r="F146" s="197"/>
    </row>
    <row r="147" spans="1:6" ht="15">
      <c r="A147" s="197"/>
      <c r="B147" s="197"/>
      <c r="C147" s="196"/>
      <c r="D147" s="196"/>
      <c r="E147" s="196"/>
      <c r="F147" s="197"/>
    </row>
    <row r="148" spans="1:6" ht="15">
      <c r="A148" s="197"/>
      <c r="B148" s="197"/>
      <c r="C148" s="196"/>
      <c r="D148" s="196"/>
      <c r="E148" s="196"/>
      <c r="F148" s="197"/>
    </row>
    <row r="149" spans="1:6" ht="15">
      <c r="A149" s="197"/>
      <c r="B149" s="197"/>
      <c r="C149" s="196"/>
      <c r="D149" s="196"/>
      <c r="E149" s="196"/>
      <c r="F149" s="197"/>
    </row>
    <row r="150" spans="1:6" ht="15">
      <c r="A150" s="197"/>
      <c r="B150" s="197"/>
      <c r="C150" s="196"/>
      <c r="D150" s="196"/>
      <c r="E150" s="196"/>
      <c r="F150" s="197"/>
    </row>
    <row r="151" spans="1:6" ht="15">
      <c r="A151" s="197"/>
      <c r="B151" s="197"/>
      <c r="C151" s="196"/>
      <c r="D151" s="196"/>
      <c r="E151" s="196"/>
      <c r="F151" s="197"/>
    </row>
    <row r="152" spans="1:6" ht="18">
      <c r="A152" s="195"/>
      <c r="B152" s="197"/>
      <c r="C152" s="196"/>
      <c r="D152" s="196"/>
      <c r="E152" s="196"/>
      <c r="F152" s="195"/>
    </row>
    <row r="153" spans="1:6" ht="18">
      <c r="A153" s="195"/>
      <c r="B153" s="195"/>
      <c r="C153" s="194"/>
      <c r="D153" s="194"/>
      <c r="E153" s="194"/>
      <c r="F153" s="195"/>
    </row>
    <row r="154" spans="1:6" ht="18">
      <c r="B154" s="195"/>
      <c r="C154" s="194"/>
      <c r="D154" s="194"/>
      <c r="E154" s="194"/>
      <c r="F154" s="195"/>
    </row>
    <row r="155" spans="1:6" ht="15">
      <c r="C155" s="194"/>
      <c r="D155" s="194"/>
      <c r="E155" s="194"/>
    </row>
    <row r="156" spans="1:6" ht="15">
      <c r="C156" s="194"/>
      <c r="D156" s="194"/>
      <c r="E156" s="194"/>
    </row>
    <row r="157" spans="1:6" ht="15">
      <c r="C157" s="194"/>
      <c r="D157" s="194"/>
      <c r="E157" s="194"/>
    </row>
    <row r="158" spans="1:6" ht="15">
      <c r="C158" s="194"/>
      <c r="D158" s="194"/>
      <c r="E158" s="194"/>
    </row>
    <row r="159" spans="1:6" ht="15">
      <c r="C159" s="194"/>
      <c r="D159" s="194"/>
      <c r="E159" s="194"/>
    </row>
    <row r="160" spans="1:6" ht="15">
      <c r="C160" s="194"/>
      <c r="D160" s="194"/>
      <c r="E160" s="194"/>
    </row>
    <row r="161" spans="3:5" ht="15">
      <c r="C161" s="194"/>
      <c r="D161" s="194"/>
      <c r="E161" s="194"/>
    </row>
    <row r="162" spans="3:5" ht="15">
      <c r="C162" s="194"/>
      <c r="D162" s="194"/>
      <c r="E162" s="194"/>
    </row>
    <row r="163" spans="3:5" ht="15">
      <c r="C163" s="194"/>
      <c r="D163" s="194"/>
      <c r="E163" s="194"/>
    </row>
    <row r="164" spans="3:5" ht="15">
      <c r="C164" s="194"/>
      <c r="D164" s="194"/>
      <c r="E164" s="194"/>
    </row>
    <row r="165" spans="3:5" ht="15">
      <c r="C165" s="194"/>
      <c r="D165" s="194"/>
      <c r="E165" s="194"/>
    </row>
    <row r="166" spans="3:5" ht="15">
      <c r="C166" s="194"/>
      <c r="D166" s="194"/>
      <c r="E166" s="194"/>
    </row>
    <row r="167" spans="3:5" ht="15">
      <c r="C167" s="194"/>
      <c r="D167" s="194"/>
      <c r="E167" s="194"/>
    </row>
    <row r="168" spans="3:5" ht="15">
      <c r="C168" s="194"/>
      <c r="D168" s="194"/>
      <c r="E168" s="194"/>
    </row>
    <row r="169" spans="3:5" ht="15">
      <c r="C169" s="194"/>
      <c r="D169" s="194"/>
      <c r="E169" s="194"/>
    </row>
    <row r="170" spans="3:5" ht="15">
      <c r="C170" s="194"/>
      <c r="D170" s="194"/>
      <c r="E170" s="194"/>
    </row>
    <row r="171" spans="3:5" ht="15">
      <c r="C171" s="194"/>
      <c r="D171" s="194"/>
      <c r="E171" s="194"/>
    </row>
    <row r="172" spans="3:5" ht="15">
      <c r="C172" s="194"/>
      <c r="D172" s="194"/>
      <c r="E172" s="194"/>
    </row>
    <row r="173" spans="3:5" ht="15">
      <c r="C173" s="194"/>
      <c r="D173" s="194"/>
      <c r="E173" s="194"/>
    </row>
    <row r="174" spans="3:5" ht="15">
      <c r="C174" s="194"/>
      <c r="D174" s="194"/>
      <c r="E174" s="194"/>
    </row>
    <row r="175" spans="3:5" ht="15">
      <c r="C175" s="194"/>
      <c r="D175" s="194"/>
      <c r="E175" s="194"/>
    </row>
    <row r="176" spans="3:5" ht="15">
      <c r="C176" s="194"/>
      <c r="D176" s="194"/>
      <c r="E176" s="194"/>
    </row>
    <row r="177" spans="3:5" ht="15">
      <c r="C177" s="194"/>
      <c r="D177" s="194"/>
      <c r="E177" s="194"/>
    </row>
    <row r="178" spans="3:5" ht="15">
      <c r="C178" s="194"/>
      <c r="D178" s="194"/>
      <c r="E178" s="194"/>
    </row>
    <row r="179" spans="3:5" ht="15">
      <c r="C179" s="194"/>
      <c r="D179" s="194"/>
      <c r="E179" s="194"/>
    </row>
    <row r="180" spans="3:5" ht="15">
      <c r="C180" s="194"/>
      <c r="D180" s="194"/>
      <c r="E180" s="194"/>
    </row>
    <row r="181" spans="3:5" ht="15">
      <c r="C181" s="194"/>
      <c r="D181" s="194"/>
      <c r="E181" s="194"/>
    </row>
    <row r="182" spans="3:5" ht="15">
      <c r="C182" s="194"/>
      <c r="D182" s="194"/>
      <c r="E182" s="194"/>
    </row>
    <row r="183" spans="3:5" ht="15">
      <c r="C183" s="194"/>
      <c r="D183" s="194"/>
      <c r="E183" s="194"/>
    </row>
    <row r="184" spans="3:5" ht="15">
      <c r="C184" s="194"/>
      <c r="D184" s="194"/>
      <c r="E184" s="194"/>
    </row>
    <row r="185" spans="3:5" ht="15">
      <c r="C185" s="194"/>
      <c r="D185" s="194"/>
      <c r="E185" s="194"/>
    </row>
    <row r="186" spans="3:5" ht="15">
      <c r="C186" s="194"/>
      <c r="D186" s="194"/>
      <c r="E186" s="194"/>
    </row>
    <row r="187" spans="3:5" ht="15">
      <c r="C187" s="194"/>
      <c r="D187" s="194"/>
      <c r="E187" s="194"/>
    </row>
    <row r="188" spans="3:5" ht="15">
      <c r="C188" s="194"/>
      <c r="D188" s="194"/>
      <c r="E188" s="194"/>
    </row>
    <row r="189" spans="3:5" ht="15">
      <c r="C189" s="194"/>
      <c r="D189" s="194"/>
      <c r="E189" s="194"/>
    </row>
    <row r="190" spans="3:5" ht="15">
      <c r="C190" s="194"/>
      <c r="D190" s="194"/>
      <c r="E190" s="194"/>
    </row>
    <row r="191" spans="3:5" ht="15">
      <c r="C191" s="194"/>
      <c r="D191" s="194"/>
      <c r="E191" s="194"/>
    </row>
    <row r="192" spans="3:5" ht="15">
      <c r="C192" s="194"/>
      <c r="D192" s="194"/>
      <c r="E192" s="194"/>
    </row>
    <row r="193" spans="3:5" ht="15">
      <c r="C193" s="194"/>
      <c r="D193" s="194"/>
      <c r="E193" s="194"/>
    </row>
    <row r="194" spans="3:5" ht="15">
      <c r="C194" s="194"/>
      <c r="D194" s="194"/>
      <c r="E194" s="194"/>
    </row>
    <row r="195" spans="3:5" ht="15">
      <c r="C195" s="194"/>
      <c r="D195" s="194"/>
      <c r="E195" s="194"/>
    </row>
    <row r="196" spans="3:5" ht="15">
      <c r="C196" s="194"/>
      <c r="D196" s="194"/>
      <c r="E196" s="194"/>
    </row>
    <row r="197" spans="3:5" ht="15">
      <c r="C197" s="194"/>
      <c r="D197" s="194"/>
      <c r="E197" s="194"/>
    </row>
    <row r="198" spans="3:5" ht="15">
      <c r="C198" s="194"/>
      <c r="D198" s="194"/>
      <c r="E198" s="194"/>
    </row>
    <row r="199" spans="3:5" ht="15">
      <c r="C199" s="194"/>
      <c r="D199" s="194"/>
      <c r="E199" s="194"/>
    </row>
    <row r="200" spans="3:5" ht="15">
      <c r="C200" s="194"/>
      <c r="D200" s="194"/>
      <c r="E200" s="194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I19" sqref="I19"/>
    </sheetView>
  </sheetViews>
  <sheetFormatPr defaultColWidth="10.33203125" defaultRowHeight="15"/>
  <cols>
    <col min="1" max="1" width="35.6640625" style="221" customWidth="1"/>
    <col min="2" max="3" width="11.6640625" style="221" customWidth="1"/>
    <col min="4" max="5" width="12.6640625" style="221" customWidth="1"/>
    <col min="6" max="16384" width="10.33203125" style="221"/>
  </cols>
  <sheetData>
    <row r="1" spans="1:5" ht="17.7" customHeight="1">
      <c r="A1" s="220" t="s">
        <v>737</v>
      </c>
      <c r="B1" s="231"/>
      <c r="C1" s="231"/>
      <c r="D1" s="231"/>
      <c r="E1" s="231"/>
    </row>
    <row r="2" spans="1:5" ht="15.45" customHeight="1">
      <c r="A2" s="231"/>
      <c r="B2" s="231"/>
      <c r="C2" s="231"/>
      <c r="D2" s="231"/>
    </row>
    <row r="3" spans="1:5" ht="15.45" customHeight="1">
      <c r="A3" s="230"/>
      <c r="B3" s="229" t="s">
        <v>55</v>
      </c>
      <c r="C3" s="229" t="s">
        <v>56</v>
      </c>
      <c r="D3" s="1157" t="s">
        <v>110</v>
      </c>
      <c r="E3" s="1157"/>
    </row>
    <row r="4" spans="1:5" ht="15.45" customHeight="1">
      <c r="A4" s="227"/>
      <c r="B4" s="228" t="s">
        <v>111</v>
      </c>
      <c r="C4" s="228" t="s">
        <v>112</v>
      </c>
      <c r="D4" s="228" t="s">
        <v>113</v>
      </c>
      <c r="E4" s="228" t="s">
        <v>114</v>
      </c>
    </row>
    <row r="5" spans="1:5" ht="15.45" customHeight="1">
      <c r="A5" s="227"/>
      <c r="B5" s="211" t="s">
        <v>692</v>
      </c>
      <c r="C5" s="211" t="s">
        <v>692</v>
      </c>
      <c r="D5" s="211" t="s">
        <v>692</v>
      </c>
      <c r="E5" s="211" t="s">
        <v>692</v>
      </c>
    </row>
    <row r="6" spans="1:5" ht="7.2" customHeight="1">
      <c r="A6" s="227"/>
      <c r="B6" s="226"/>
      <c r="C6" s="226"/>
      <c r="D6" s="225"/>
    </row>
    <row r="7" spans="1:5" ht="16.2" customHeight="1">
      <c r="A7" s="203" t="s">
        <v>370</v>
      </c>
      <c r="B7" s="549"/>
      <c r="C7" s="549"/>
      <c r="D7" s="549"/>
      <c r="E7" s="549"/>
    </row>
    <row r="8" spans="1:5" ht="15.45" customHeight="1">
      <c r="A8" s="202" t="s">
        <v>369</v>
      </c>
      <c r="B8" s="658">
        <v>908811.00769407069</v>
      </c>
      <c r="C8" s="658">
        <v>874827.07744180504</v>
      </c>
      <c r="D8" s="953">
        <v>365.40743619087078</v>
      </c>
      <c r="E8" s="953">
        <v>231.83614961089597</v>
      </c>
    </row>
    <row r="9" spans="1:5" ht="15.45" customHeight="1">
      <c r="A9" s="206" t="s">
        <v>364</v>
      </c>
      <c r="B9" s="660"/>
      <c r="C9" s="660"/>
      <c r="D9" s="954"/>
      <c r="E9" s="954"/>
    </row>
    <row r="10" spans="1:5" ht="15.45" customHeight="1">
      <c r="A10" s="200" t="s">
        <v>363</v>
      </c>
      <c r="B10" s="660">
        <v>906923.68569407053</v>
      </c>
      <c r="C10" s="660">
        <v>872499.87803900521</v>
      </c>
      <c r="D10" s="954">
        <v>364.69155429298058</v>
      </c>
      <c r="E10" s="954">
        <v>231.26233776685675</v>
      </c>
    </row>
    <row r="11" spans="1:5" ht="15.45" customHeight="1">
      <c r="A11" s="200" t="s">
        <v>362</v>
      </c>
      <c r="B11" s="660">
        <v>1887.3219999999999</v>
      </c>
      <c r="C11" s="660">
        <v>2327.1994027999999</v>
      </c>
      <c r="D11" s="954">
        <v>6442.2515019115235</v>
      </c>
      <c r="E11" s="954">
        <v>3323.4785753252504</v>
      </c>
    </row>
    <row r="12" spans="1:5" ht="15.45" customHeight="1">
      <c r="A12" s="205" t="s">
        <v>361</v>
      </c>
      <c r="B12" s="660"/>
      <c r="C12" s="660"/>
      <c r="D12" s="954"/>
      <c r="E12" s="954"/>
    </row>
    <row r="13" spans="1:5" ht="15.45" customHeight="1">
      <c r="A13" s="200" t="s">
        <v>360</v>
      </c>
      <c r="B13" s="660">
        <v>1653.4299999999998</v>
      </c>
      <c r="C13" s="660">
        <v>999.00100000000009</v>
      </c>
      <c r="D13" s="954">
        <v>3698.4521093365538</v>
      </c>
      <c r="E13" s="954">
        <v>484.0871646766941</v>
      </c>
    </row>
    <row r="14" spans="1:5" ht="15.45" customHeight="1">
      <c r="A14" s="200" t="s">
        <v>359</v>
      </c>
      <c r="B14" s="660">
        <v>1568.1985983391619</v>
      </c>
      <c r="C14" s="660">
        <v>1298.0645091685899</v>
      </c>
      <c r="D14" s="954">
        <v>253.55776382456722</v>
      </c>
      <c r="E14" s="954">
        <v>170.01310005795784</v>
      </c>
    </row>
    <row r="15" spans="1:5" ht="15.45" customHeight="1">
      <c r="A15" s="200" t="s">
        <v>358</v>
      </c>
      <c r="B15" s="660">
        <v>55331.725614501112</v>
      </c>
      <c r="C15" s="660">
        <v>59127.679409361306</v>
      </c>
      <c r="D15" s="954">
        <v>266.4891587696759</v>
      </c>
      <c r="E15" s="954">
        <v>224.51007999516958</v>
      </c>
    </row>
    <row r="16" spans="1:5" ht="15.45" customHeight="1">
      <c r="A16" s="200" t="s">
        <v>357</v>
      </c>
      <c r="B16" s="660">
        <v>835373.74898123031</v>
      </c>
      <c r="C16" s="660">
        <v>800880.87086952524</v>
      </c>
      <c r="D16" s="954">
        <v>367.9014507649282</v>
      </c>
      <c r="E16" s="954">
        <v>229.95575536622997</v>
      </c>
    </row>
    <row r="17" spans="1:5" ht="15.45" customHeight="1">
      <c r="A17" s="200" t="s">
        <v>356</v>
      </c>
      <c r="B17" s="660">
        <v>14883.904500000001</v>
      </c>
      <c r="C17" s="660">
        <v>12521.461653750001</v>
      </c>
      <c r="D17" s="954">
        <v>6742.6088591309399</v>
      </c>
      <c r="E17" s="954">
        <v>709.48069773417637</v>
      </c>
    </row>
    <row r="18" spans="1:5" ht="15.45" customHeight="1">
      <c r="A18" s="202" t="s">
        <v>368</v>
      </c>
      <c r="B18" s="658">
        <v>41322.585779569585</v>
      </c>
      <c r="C18" s="658">
        <v>41024.429502031751</v>
      </c>
      <c r="D18" s="953">
        <v>519.1541913723845</v>
      </c>
      <c r="E18" s="953">
        <v>303.44838436423936</v>
      </c>
    </row>
    <row r="19" spans="1:5" ht="15.45" customHeight="1">
      <c r="A19" s="205" t="s">
        <v>364</v>
      </c>
      <c r="B19" s="660"/>
      <c r="C19" s="660"/>
      <c r="D19" s="954"/>
      <c r="E19" s="954"/>
    </row>
    <row r="20" spans="1:5" ht="15.45" customHeight="1">
      <c r="A20" s="200" t="s">
        <v>363</v>
      </c>
      <c r="B20" s="660">
        <v>35713.044714569587</v>
      </c>
      <c r="C20" s="660">
        <v>33706.035282578232</v>
      </c>
      <c r="D20" s="954">
        <v>454.60059547758618</v>
      </c>
      <c r="E20" s="954">
        <v>254.63626379280367</v>
      </c>
    </row>
    <row r="21" spans="1:5" ht="15.45" customHeight="1">
      <c r="A21" s="200" t="s">
        <v>362</v>
      </c>
      <c r="B21" s="660">
        <v>5609.5410649999985</v>
      </c>
      <c r="C21" s="660">
        <v>7318.394219453523</v>
      </c>
      <c r="D21" s="954">
        <v>5410.38480049382</v>
      </c>
      <c r="E21" s="954">
        <v>2590.8112999215937</v>
      </c>
    </row>
    <row r="22" spans="1:5" ht="15.45" customHeight="1">
      <c r="A22" s="205" t="s">
        <v>361</v>
      </c>
      <c r="B22" s="660"/>
      <c r="C22" s="660"/>
      <c r="D22" s="954"/>
      <c r="E22" s="954"/>
    </row>
    <row r="23" spans="1:5" ht="15.45" customHeight="1">
      <c r="A23" s="200" t="s">
        <v>360</v>
      </c>
      <c r="B23" s="660">
        <v>621.19500000000005</v>
      </c>
      <c r="C23" s="660">
        <v>318.637</v>
      </c>
      <c r="D23" s="954">
        <v>2602.6269482151838</v>
      </c>
      <c r="E23" s="954">
        <v>289.10755439417863</v>
      </c>
    </row>
    <row r="24" spans="1:5" ht="15.45" customHeight="1">
      <c r="A24" s="200" t="s">
        <v>359</v>
      </c>
      <c r="B24" s="660">
        <v>84.660570469034425</v>
      </c>
      <c r="C24" s="660">
        <v>67.889580252772589</v>
      </c>
      <c r="D24" s="954">
        <v>526.00873406746973</v>
      </c>
      <c r="E24" s="954">
        <v>201.14186547780045</v>
      </c>
    </row>
    <row r="25" spans="1:5" ht="15.45" customHeight="1">
      <c r="A25" s="200" t="s">
        <v>358</v>
      </c>
      <c r="B25" s="660">
        <v>425.44202451953976</v>
      </c>
      <c r="C25" s="660">
        <v>536.32152478235537</v>
      </c>
      <c r="D25" s="954">
        <v>160.05896055444688</v>
      </c>
      <c r="E25" s="954">
        <v>157.09102479928603</v>
      </c>
    </row>
    <row r="26" spans="1:5" ht="15.45" customHeight="1">
      <c r="A26" s="200" t="s">
        <v>357</v>
      </c>
      <c r="B26" s="660">
        <v>23446.645585580998</v>
      </c>
      <c r="C26" s="660">
        <v>23317.876285054146</v>
      </c>
      <c r="D26" s="954">
        <v>318.52654753659652</v>
      </c>
      <c r="E26" s="954">
        <v>205.94518492757823</v>
      </c>
    </row>
    <row r="27" spans="1:5" ht="15.45" customHeight="1">
      <c r="A27" s="200" t="s">
        <v>356</v>
      </c>
      <c r="B27" s="660">
        <v>16744.642599000006</v>
      </c>
      <c r="C27" s="660">
        <v>16783.70511194248</v>
      </c>
      <c r="D27" s="954">
        <v>5717.6075336080967</v>
      </c>
      <c r="E27" s="954">
        <v>980.54847834958832</v>
      </c>
    </row>
    <row r="28" spans="1:5" ht="6" customHeight="1">
      <c r="A28" s="204"/>
      <c r="B28" s="199"/>
      <c r="C28" s="199"/>
      <c r="D28" s="224"/>
      <c r="E28" s="224"/>
    </row>
    <row r="29" spans="1:5" ht="16.2" customHeight="1">
      <c r="A29" s="203" t="s">
        <v>367</v>
      </c>
      <c r="B29" s="661"/>
      <c r="C29" s="662"/>
      <c r="D29" s="955"/>
      <c r="E29" s="956"/>
    </row>
    <row r="30" spans="1:5" ht="15.45" customHeight="1">
      <c r="A30" s="202" t="s">
        <v>366</v>
      </c>
      <c r="B30" s="658">
        <v>515117.26634715532</v>
      </c>
      <c r="C30" s="658">
        <v>537869.76263238327</v>
      </c>
      <c r="D30" s="953">
        <v>158.98100430137987</v>
      </c>
      <c r="E30" s="953">
        <v>126.58987981655937</v>
      </c>
    </row>
    <row r="31" spans="1:5" ht="15.45" customHeight="1">
      <c r="A31" s="201" t="s">
        <v>364</v>
      </c>
      <c r="B31" s="660"/>
      <c r="C31" s="660"/>
      <c r="D31" s="954"/>
      <c r="E31" s="954"/>
    </row>
    <row r="32" spans="1:5" ht="15.45" customHeight="1">
      <c r="A32" s="200" t="s">
        <v>363</v>
      </c>
      <c r="B32" s="660">
        <v>504271.94771752402</v>
      </c>
      <c r="C32" s="660">
        <v>526921.23658210086</v>
      </c>
      <c r="D32" s="954">
        <v>158.59787920633011</v>
      </c>
      <c r="E32" s="954">
        <v>125.65735187788691</v>
      </c>
    </row>
    <row r="33" spans="1:5" ht="15.45" customHeight="1">
      <c r="A33" s="200" t="s">
        <v>362</v>
      </c>
      <c r="B33" s="660">
        <v>10845.31862963128</v>
      </c>
      <c r="C33" s="660">
        <v>10948.526050282344</v>
      </c>
      <c r="D33" s="954">
        <v>179.09765197391908</v>
      </c>
      <c r="E33" s="954">
        <v>196.92313966045049</v>
      </c>
    </row>
    <row r="34" spans="1:5" ht="15.45" customHeight="1">
      <c r="A34" s="201" t="s">
        <v>361</v>
      </c>
      <c r="B34" s="660"/>
      <c r="C34" s="660"/>
      <c r="D34" s="954"/>
      <c r="E34" s="954"/>
    </row>
    <row r="35" spans="1:5" ht="15.45" customHeight="1">
      <c r="A35" s="200" t="s">
        <v>360</v>
      </c>
      <c r="B35" s="660">
        <v>1397.3</v>
      </c>
      <c r="C35" s="660">
        <v>1322.7</v>
      </c>
      <c r="D35" s="954">
        <v>109.43765664160401</v>
      </c>
      <c r="E35" s="954">
        <v>84.614892528147394</v>
      </c>
    </row>
    <row r="36" spans="1:5" ht="15.45" customHeight="1">
      <c r="A36" s="200" t="s">
        <v>359</v>
      </c>
      <c r="B36" s="660">
        <v>27575.068392579517</v>
      </c>
      <c r="C36" s="660">
        <v>30630.133806132715</v>
      </c>
      <c r="D36" s="954">
        <v>144.0374928203147</v>
      </c>
      <c r="E36" s="954">
        <v>127.12121062308081</v>
      </c>
    </row>
    <row r="37" spans="1:5" ht="15.45" customHeight="1">
      <c r="A37" s="200" t="s">
        <v>358</v>
      </c>
      <c r="B37" s="660">
        <v>117904.82757650856</v>
      </c>
      <c r="C37" s="660">
        <v>104696.85617458966</v>
      </c>
      <c r="D37" s="954">
        <v>159.33141576961742</v>
      </c>
      <c r="E37" s="954">
        <v>133.78801460039332</v>
      </c>
    </row>
    <row r="38" spans="1:5" ht="15.45" customHeight="1">
      <c r="A38" s="200" t="s">
        <v>357</v>
      </c>
      <c r="B38" s="660">
        <v>368174.3735185673</v>
      </c>
      <c r="C38" s="660">
        <v>401148.11420624482</v>
      </c>
      <c r="D38" s="954">
        <v>160.39935521577448</v>
      </c>
      <c r="E38" s="954">
        <v>125.01143345792755</v>
      </c>
    </row>
    <row r="39" spans="1:5" ht="15.45" customHeight="1">
      <c r="A39" s="200" t="s">
        <v>356</v>
      </c>
      <c r="B39" s="660">
        <v>65.696859500000002</v>
      </c>
      <c r="C39" s="660">
        <v>71.958445415999989</v>
      </c>
      <c r="D39" s="954">
        <v>119.75366296026249</v>
      </c>
      <c r="E39" s="954">
        <v>81.53284772425981</v>
      </c>
    </row>
    <row r="40" spans="1:5" ht="15.45" customHeight="1">
      <c r="A40" s="202" t="s">
        <v>365</v>
      </c>
      <c r="B40" s="658">
        <v>117382.25343963009</v>
      </c>
      <c r="C40" s="658">
        <v>121465.51512598875</v>
      </c>
      <c r="D40" s="953">
        <v>166.18683321344955</v>
      </c>
      <c r="E40" s="953">
        <v>123.75106345069899</v>
      </c>
    </row>
    <row r="41" spans="1:5" ht="15.45" customHeight="1">
      <c r="A41" s="201" t="s">
        <v>364</v>
      </c>
      <c r="B41" s="660"/>
      <c r="C41" s="660"/>
      <c r="D41" s="954"/>
      <c r="E41" s="954"/>
    </row>
    <row r="42" spans="1:5" ht="15.45" customHeight="1">
      <c r="A42" s="200" t="s">
        <v>363</v>
      </c>
      <c r="B42" s="660">
        <v>76586.271983190411</v>
      </c>
      <c r="C42" s="660">
        <v>76385.475962058146</v>
      </c>
      <c r="D42" s="954">
        <v>228.67845286729943</v>
      </c>
      <c r="E42" s="954">
        <v>140.3949640535867</v>
      </c>
    </row>
    <row r="43" spans="1:5" ht="15.45" customHeight="1">
      <c r="A43" s="200" t="s">
        <v>362</v>
      </c>
      <c r="B43" s="660">
        <v>40795.981456439666</v>
      </c>
      <c r="C43" s="660">
        <v>45080.039163930604</v>
      </c>
      <c r="D43" s="954">
        <v>109.83819138906095</v>
      </c>
      <c r="E43" s="954">
        <v>103.05057840934964</v>
      </c>
    </row>
    <row r="44" spans="1:5" ht="15.45" customHeight="1">
      <c r="A44" s="201" t="s">
        <v>361</v>
      </c>
      <c r="B44" s="660"/>
      <c r="C44" s="660"/>
      <c r="D44" s="954"/>
      <c r="E44" s="954"/>
    </row>
    <row r="45" spans="1:5" ht="15.45" customHeight="1">
      <c r="A45" s="200" t="s">
        <v>360</v>
      </c>
      <c r="B45" s="660">
        <v>1112.0189999999998</v>
      </c>
      <c r="C45" s="660">
        <v>1117.8050000000001</v>
      </c>
      <c r="D45" s="954">
        <v>129.81791946990364</v>
      </c>
      <c r="E45" s="954">
        <v>82.31859318168263</v>
      </c>
    </row>
    <row r="46" spans="1:5" ht="15.45" customHeight="1">
      <c r="A46" s="200" t="s">
        <v>359</v>
      </c>
      <c r="B46" s="660">
        <v>62655.529777246607</v>
      </c>
      <c r="C46" s="660">
        <v>64557.278759709865</v>
      </c>
      <c r="D46" s="954">
        <v>158.12388449374319</v>
      </c>
      <c r="E46" s="954">
        <v>138.13429132050058</v>
      </c>
    </row>
    <row r="47" spans="1:5" ht="15.45" customHeight="1">
      <c r="A47" s="200" t="s">
        <v>358</v>
      </c>
      <c r="B47" s="660">
        <v>28033.453590802321</v>
      </c>
      <c r="C47" s="660">
        <v>25465.775841532588</v>
      </c>
      <c r="D47" s="954">
        <v>208.00751726229234</v>
      </c>
      <c r="E47" s="954">
        <v>146.35975758632438</v>
      </c>
    </row>
    <row r="48" spans="1:5" ht="15.45" customHeight="1">
      <c r="A48" s="200" t="s">
        <v>357</v>
      </c>
      <c r="B48" s="660">
        <v>23875.733169588144</v>
      </c>
      <c r="C48" s="660">
        <v>28608.819836820941</v>
      </c>
      <c r="D48" s="954">
        <v>164.94638756100949</v>
      </c>
      <c r="E48" s="954">
        <v>129.16325868678675</v>
      </c>
    </row>
    <row r="49" spans="1:5" ht="15.45" customHeight="1">
      <c r="A49" s="200" t="s">
        <v>356</v>
      </c>
      <c r="B49" s="660">
        <v>1705.5179019929901</v>
      </c>
      <c r="C49" s="660">
        <v>1715.8356879253633</v>
      </c>
      <c r="D49" s="954">
        <v>77.530754884010804</v>
      </c>
      <c r="E49" s="954">
        <v>16.323782288820702</v>
      </c>
    </row>
    <row r="50" spans="1:5" ht="14.1" customHeight="1">
      <c r="A50" s="197"/>
      <c r="B50" s="222"/>
      <c r="C50" s="222"/>
      <c r="D50" s="957"/>
      <c r="E50" s="958"/>
    </row>
    <row r="51" spans="1:5" ht="14.1" customHeight="1">
      <c r="A51" s="197"/>
      <c r="B51" s="222"/>
      <c r="C51" s="222"/>
      <c r="D51" s="957"/>
      <c r="E51" s="958"/>
    </row>
    <row r="52" spans="1:5" ht="14.1" customHeight="1">
      <c r="A52" s="197"/>
      <c r="B52" s="222"/>
      <c r="C52" s="222"/>
      <c r="D52" s="957"/>
      <c r="E52" s="958"/>
    </row>
    <row r="53" spans="1:5" ht="14.1" customHeight="1">
      <c r="A53" s="197"/>
      <c r="B53" s="222"/>
      <c r="C53" s="222"/>
      <c r="D53" s="957"/>
      <c r="E53" s="958"/>
    </row>
    <row r="54" spans="1:5" ht="15.6">
      <c r="A54" s="197"/>
      <c r="B54" s="222"/>
      <c r="C54" s="222"/>
      <c r="D54" s="957"/>
      <c r="E54" s="958"/>
    </row>
    <row r="55" spans="1:5" ht="15.6">
      <c r="A55" s="197"/>
      <c r="B55" s="222"/>
      <c r="C55" s="222"/>
      <c r="D55" s="957"/>
      <c r="E55" s="958"/>
    </row>
    <row r="56" spans="1:5" ht="15.6">
      <c r="A56" s="197"/>
      <c r="B56" s="222"/>
      <c r="C56" s="222"/>
      <c r="D56" s="957"/>
      <c r="E56" s="958"/>
    </row>
    <row r="57" spans="1:5" ht="15.6">
      <c r="A57" s="197"/>
      <c r="B57" s="222"/>
      <c r="C57" s="222"/>
      <c r="D57" s="957"/>
      <c r="E57" s="958"/>
    </row>
    <row r="58" spans="1:5" ht="15.6">
      <c r="A58" s="197"/>
      <c r="B58" s="222"/>
      <c r="C58" s="222"/>
      <c r="D58" s="957"/>
      <c r="E58" s="958"/>
    </row>
    <row r="59" spans="1:5" ht="15.6">
      <c r="A59" s="197"/>
      <c r="B59" s="222"/>
      <c r="C59" s="222"/>
      <c r="D59" s="957"/>
      <c r="E59" s="958"/>
    </row>
    <row r="60" spans="1:5" ht="15.6">
      <c r="A60" s="197"/>
      <c r="B60" s="222"/>
      <c r="C60" s="222"/>
      <c r="D60" s="957"/>
      <c r="E60" s="958"/>
    </row>
    <row r="61" spans="1:5" ht="15.6">
      <c r="A61" s="222"/>
      <c r="B61" s="222"/>
      <c r="C61" s="222"/>
      <c r="D61" s="957"/>
      <c r="E61" s="958"/>
    </row>
    <row r="62" spans="1:5" ht="15.6">
      <c r="A62" s="222"/>
      <c r="B62" s="222"/>
      <c r="C62" s="222"/>
      <c r="D62" s="957"/>
      <c r="E62" s="958"/>
    </row>
    <row r="63" spans="1:5" ht="15.6">
      <c r="A63" s="222"/>
      <c r="B63" s="222"/>
      <c r="C63" s="222"/>
      <c r="D63" s="957"/>
      <c r="E63" s="958"/>
    </row>
    <row r="64" spans="1:5" ht="15.6">
      <c r="A64" s="222"/>
      <c r="B64" s="222"/>
      <c r="C64" s="222"/>
      <c r="D64" s="957"/>
      <c r="E64" s="958"/>
    </row>
    <row r="65" spans="1:5" ht="15.6">
      <c r="A65" s="222"/>
      <c r="B65" s="222"/>
      <c r="C65" s="222"/>
      <c r="D65" s="957"/>
      <c r="E65" s="958"/>
    </row>
    <row r="66" spans="1:5" ht="15.6">
      <c r="A66" s="222"/>
      <c r="B66" s="222"/>
      <c r="C66" s="222"/>
      <c r="D66" s="223"/>
    </row>
    <row r="67" spans="1:5" ht="15.6">
      <c r="A67" s="222"/>
      <c r="B67" s="222"/>
      <c r="C67" s="222"/>
      <c r="D67" s="223"/>
    </row>
    <row r="68" spans="1:5" ht="15.6">
      <c r="A68" s="222"/>
      <c r="B68" s="222"/>
      <c r="C68" s="222"/>
      <c r="D68" s="223"/>
    </row>
    <row r="69" spans="1:5" ht="15.6">
      <c r="A69" s="222"/>
      <c r="B69" s="222"/>
      <c r="C69" s="222"/>
      <c r="D69" s="223"/>
    </row>
    <row r="70" spans="1:5" ht="15.6">
      <c r="A70" s="222"/>
      <c r="B70" s="222"/>
      <c r="C70" s="222"/>
      <c r="D70" s="223"/>
    </row>
    <row r="71" spans="1:5" ht="15.6">
      <c r="A71" s="222"/>
      <c r="B71" s="222"/>
      <c r="C71" s="222"/>
      <c r="D71" s="223"/>
    </row>
    <row r="72" spans="1:5" ht="15.6">
      <c r="A72" s="222"/>
      <c r="B72" s="222"/>
      <c r="C72" s="222"/>
      <c r="D72" s="223"/>
    </row>
    <row r="73" spans="1:5" ht="15.6">
      <c r="A73" s="222"/>
      <c r="B73" s="222"/>
      <c r="C73" s="222"/>
      <c r="D73" s="223"/>
    </row>
    <row r="74" spans="1:5" ht="15.6">
      <c r="A74" s="222"/>
      <c r="B74" s="222"/>
      <c r="C74" s="222"/>
      <c r="D74" s="223"/>
    </row>
    <row r="75" spans="1:5" ht="15.6">
      <c r="A75" s="222"/>
      <c r="B75" s="222"/>
      <c r="C75" s="222"/>
      <c r="D75" s="223"/>
    </row>
    <row r="76" spans="1:5" ht="15.6">
      <c r="A76" s="222"/>
      <c r="B76" s="222"/>
      <c r="C76" s="222"/>
      <c r="D76" s="223"/>
    </row>
    <row r="77" spans="1:5" ht="15.6">
      <c r="A77" s="222"/>
      <c r="B77" s="222"/>
      <c r="C77" s="222"/>
      <c r="D77" s="223"/>
    </row>
    <row r="78" spans="1:5" ht="15.6">
      <c r="A78" s="222"/>
      <c r="B78" s="222"/>
      <c r="C78" s="222"/>
      <c r="D78" s="223"/>
    </row>
    <row r="79" spans="1:5" ht="15.6">
      <c r="A79" s="222"/>
      <c r="B79" s="222"/>
      <c r="C79" s="222"/>
      <c r="D79" s="223"/>
    </row>
    <row r="80" spans="1:5" ht="15.6">
      <c r="A80" s="222"/>
      <c r="B80" s="222"/>
      <c r="C80" s="222"/>
      <c r="D80" s="223"/>
    </row>
    <row r="81" spans="1:4" ht="15.6">
      <c r="A81" s="222"/>
      <c r="B81" s="222"/>
      <c r="C81" s="222"/>
      <c r="D81" s="223"/>
    </row>
    <row r="82" spans="1:4" ht="15.6">
      <c r="A82" s="222"/>
      <c r="B82" s="222"/>
      <c r="C82" s="222"/>
      <c r="D82" s="223"/>
    </row>
    <row r="83" spans="1:4" ht="15.6">
      <c r="A83" s="222"/>
      <c r="B83" s="222"/>
      <c r="C83" s="222"/>
      <c r="D83" s="223"/>
    </row>
    <row r="84" spans="1:4" ht="15.6">
      <c r="A84" s="222"/>
      <c r="B84" s="222"/>
      <c r="C84" s="222"/>
      <c r="D84" s="223"/>
    </row>
    <row r="85" spans="1:4" ht="15.6">
      <c r="A85" s="222"/>
      <c r="B85" s="222"/>
      <c r="C85" s="222"/>
      <c r="D85" s="223"/>
    </row>
    <row r="86" spans="1:4" ht="15.6">
      <c r="A86" s="222"/>
      <c r="B86" s="222"/>
      <c r="C86" s="222"/>
      <c r="D86" s="223"/>
    </row>
    <row r="87" spans="1:4" ht="15.6">
      <c r="A87" s="222"/>
      <c r="B87" s="222"/>
      <c r="C87" s="222"/>
      <c r="D87" s="223"/>
    </row>
    <row r="88" spans="1:4" ht="15.6">
      <c r="A88" s="222"/>
      <c r="B88" s="222"/>
      <c r="C88" s="222"/>
      <c r="D88" s="223"/>
    </row>
    <row r="89" spans="1:4" ht="15.6">
      <c r="A89" s="222"/>
      <c r="B89" s="222"/>
      <c r="C89" s="222"/>
      <c r="D89" s="223"/>
    </row>
    <row r="90" spans="1:4" ht="15.6">
      <c r="A90" s="222"/>
      <c r="B90" s="222"/>
      <c r="C90" s="222"/>
      <c r="D90" s="222"/>
    </row>
    <row r="91" spans="1:4" ht="15.6">
      <c r="A91" s="222"/>
      <c r="B91" s="222"/>
      <c r="C91" s="222"/>
      <c r="D91" s="223"/>
    </row>
    <row r="92" spans="1:4" ht="15.6">
      <c r="A92" s="222"/>
      <c r="B92" s="222"/>
      <c r="C92" s="222"/>
      <c r="D92" s="223"/>
    </row>
    <row r="93" spans="1:4" ht="15.6">
      <c r="A93" s="222"/>
      <c r="B93" s="222"/>
      <c r="C93" s="222"/>
      <c r="D93" s="223"/>
    </row>
    <row r="94" spans="1:4" ht="15.6">
      <c r="A94" s="222"/>
      <c r="B94" s="222"/>
      <c r="C94" s="222"/>
      <c r="D94" s="223"/>
    </row>
    <row r="95" spans="1:4" ht="15.6">
      <c r="A95" s="222"/>
      <c r="B95" s="222"/>
      <c r="C95" s="222"/>
      <c r="D95" s="223"/>
    </row>
    <row r="96" spans="1:4" ht="15.6">
      <c r="A96" s="222"/>
      <c r="B96" s="222"/>
      <c r="C96" s="222"/>
      <c r="D96" s="223"/>
    </row>
    <row r="97" spans="1:4" ht="15.6">
      <c r="A97" s="222"/>
      <c r="B97" s="222"/>
      <c r="C97" s="222"/>
      <c r="D97" s="223"/>
    </row>
    <row r="98" spans="1:4" ht="15.6">
      <c r="A98" s="222"/>
      <c r="B98" s="222"/>
      <c r="C98" s="222"/>
      <c r="D98" s="223"/>
    </row>
    <row r="99" spans="1:4" ht="15.6">
      <c r="A99" s="222"/>
      <c r="B99" s="222"/>
      <c r="C99" s="222"/>
      <c r="D99" s="223"/>
    </row>
    <row r="100" spans="1:4" ht="15.6">
      <c r="A100" s="222"/>
      <c r="B100" s="222"/>
      <c r="C100" s="222"/>
      <c r="D100" s="223"/>
    </row>
    <row r="101" spans="1:4" ht="15.6">
      <c r="A101" s="222"/>
      <c r="B101" s="222"/>
      <c r="C101" s="222"/>
      <c r="D101" s="223"/>
    </row>
    <row r="102" spans="1:4" ht="15.6">
      <c r="A102" s="222"/>
      <c r="B102" s="222"/>
      <c r="C102" s="222"/>
      <c r="D102" s="223"/>
    </row>
    <row r="103" spans="1:4" ht="15.6">
      <c r="A103" s="222"/>
      <c r="B103" s="222"/>
      <c r="C103" s="222"/>
      <c r="D103" s="223"/>
    </row>
    <row r="104" spans="1:4" ht="15.6">
      <c r="A104" s="222"/>
      <c r="B104" s="222"/>
      <c r="C104" s="222"/>
      <c r="D104" s="223"/>
    </row>
    <row r="105" spans="1:4" ht="15.6">
      <c r="A105" s="222"/>
      <c r="B105" s="222"/>
      <c r="C105" s="222"/>
      <c r="D105" s="223"/>
    </row>
    <row r="106" spans="1:4" ht="15.6">
      <c r="A106" s="222"/>
      <c r="B106" s="222"/>
      <c r="C106" s="222"/>
      <c r="D106" s="223"/>
    </row>
    <row r="107" spans="1:4" ht="15.6">
      <c r="A107" s="222"/>
      <c r="B107" s="222"/>
      <c r="C107" s="222"/>
      <c r="D107" s="223"/>
    </row>
    <row r="108" spans="1:4" ht="15.6">
      <c r="A108" s="222"/>
      <c r="B108" s="222"/>
      <c r="C108" s="222"/>
      <c r="D108" s="223"/>
    </row>
    <row r="109" spans="1:4" ht="15.6">
      <c r="A109" s="222"/>
    </row>
    <row r="110" spans="1:4" ht="15.6">
      <c r="A110" s="222"/>
    </row>
  </sheetData>
  <mergeCells count="1">
    <mergeCell ref="D3:E3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workbookViewId="0">
      <selection activeCell="I19" sqref="I19"/>
    </sheetView>
  </sheetViews>
  <sheetFormatPr defaultColWidth="9" defaultRowHeight="14.4"/>
  <cols>
    <col min="1" max="1" width="35" style="193" customWidth="1"/>
    <col min="2" max="3" width="9.6640625" style="193" customWidth="1"/>
    <col min="4" max="4" width="10.6640625" style="193" customWidth="1"/>
    <col min="5" max="5" width="12.6640625" style="193" customWidth="1"/>
    <col min="6" max="6" width="9.6640625" style="193" customWidth="1"/>
    <col min="7" max="16384" width="9" style="193"/>
  </cols>
  <sheetData>
    <row r="1" spans="1:6" ht="16.95" customHeight="1">
      <c r="A1" s="701" t="s">
        <v>735</v>
      </c>
      <c r="B1" s="1091"/>
      <c r="C1" s="219"/>
      <c r="D1" s="219"/>
      <c r="E1" s="219"/>
      <c r="F1" s="219"/>
    </row>
    <row r="2" spans="1:6" ht="7.2" customHeight="1">
      <c r="A2" s="701"/>
      <c r="B2" s="1091"/>
      <c r="C2" s="219"/>
      <c r="D2" s="219"/>
      <c r="E2" s="219"/>
      <c r="F2" s="219"/>
    </row>
    <row r="3" spans="1:6" ht="12.6" customHeight="1">
      <c r="A3" s="218"/>
      <c r="B3" s="218"/>
      <c r="C3" s="218"/>
      <c r="D3" s="218"/>
      <c r="E3" s="218"/>
      <c r="F3" s="217" t="s">
        <v>610</v>
      </c>
    </row>
    <row r="4" spans="1:6" ht="13.95" customHeight="1">
      <c r="A4" s="216"/>
      <c r="B4" s="215" t="s">
        <v>55</v>
      </c>
      <c r="C4" s="215" t="s">
        <v>56</v>
      </c>
      <c r="D4" s="215" t="s">
        <v>56</v>
      </c>
      <c r="E4" s="215" t="s">
        <v>373</v>
      </c>
      <c r="F4" s="215" t="s">
        <v>693</v>
      </c>
    </row>
    <row r="5" spans="1:6" ht="13.95" customHeight="1">
      <c r="A5" s="210"/>
      <c r="B5" s="214" t="s">
        <v>58</v>
      </c>
      <c r="C5" s="214" t="s">
        <v>59</v>
      </c>
      <c r="D5" s="213" t="s">
        <v>405</v>
      </c>
      <c r="E5" s="214" t="s">
        <v>736</v>
      </c>
      <c r="F5" s="214" t="s">
        <v>372</v>
      </c>
    </row>
    <row r="6" spans="1:6" ht="13.95" customHeight="1">
      <c r="A6" s="210"/>
      <c r="B6" s="213" t="s">
        <v>692</v>
      </c>
      <c r="C6" s="213" t="s">
        <v>692</v>
      </c>
      <c r="D6" s="213">
        <v>2022</v>
      </c>
      <c r="E6" s="213" t="s">
        <v>406</v>
      </c>
      <c r="F6" s="213" t="s">
        <v>640</v>
      </c>
    </row>
    <row r="7" spans="1:6" ht="13.95" customHeight="1">
      <c r="A7" s="210"/>
      <c r="B7" s="211"/>
      <c r="C7" s="211"/>
      <c r="D7" s="211"/>
      <c r="E7" s="211" t="s">
        <v>404</v>
      </c>
      <c r="F7" s="211" t="s">
        <v>63</v>
      </c>
    </row>
    <row r="8" spans="1:6" ht="6.6" customHeight="1">
      <c r="A8" s="210"/>
      <c r="B8" s="209"/>
      <c r="C8" s="209"/>
      <c r="D8" s="209"/>
      <c r="E8" s="208"/>
      <c r="F8" s="207"/>
    </row>
    <row r="9" spans="1:6" ht="13.95" customHeight="1">
      <c r="A9" s="232" t="s">
        <v>211</v>
      </c>
      <c r="B9" s="948">
        <v>596919</v>
      </c>
      <c r="C9" s="959">
        <v>707071</v>
      </c>
      <c r="D9" s="959">
        <v>3661222</v>
      </c>
      <c r="E9" s="953">
        <v>4119.7401386703959</v>
      </c>
      <c r="F9" s="658">
        <v>2327.9997965269695</v>
      </c>
    </row>
    <row r="10" spans="1:6" ht="14.7" customHeight="1">
      <c r="A10" s="550" t="s">
        <v>403</v>
      </c>
      <c r="B10" s="1017"/>
      <c r="C10" s="1018"/>
      <c r="D10" s="1018"/>
      <c r="E10" s="952"/>
      <c r="F10" s="1019"/>
    </row>
    <row r="11" spans="1:6" ht="14.7" customHeight="1">
      <c r="A11" s="551" t="s">
        <v>402</v>
      </c>
      <c r="B11" s="1017">
        <v>533544</v>
      </c>
      <c r="C11" s="1018">
        <v>649949</v>
      </c>
      <c r="D11" s="1018">
        <v>3277151</v>
      </c>
      <c r="E11" s="952">
        <v>4495.4281366717387</v>
      </c>
      <c r="F11" s="1019">
        <v>2950.8729751388928</v>
      </c>
    </row>
    <row r="12" spans="1:6" ht="14.7" customHeight="1">
      <c r="A12" s="551" t="s">
        <v>359</v>
      </c>
      <c r="B12" s="1017">
        <v>110</v>
      </c>
      <c r="C12" s="1018">
        <v>2284</v>
      </c>
      <c r="D12" s="1018">
        <v>3139</v>
      </c>
      <c r="E12" s="952">
        <v>2114.8148148148148</v>
      </c>
      <c r="F12" s="1019">
        <v>511.23778501628669</v>
      </c>
    </row>
    <row r="13" spans="1:6" ht="14.7" customHeight="1">
      <c r="A13" s="551" t="s">
        <v>357</v>
      </c>
      <c r="B13" s="1017">
        <v>63265</v>
      </c>
      <c r="C13" s="1018">
        <v>54838</v>
      </c>
      <c r="D13" s="1018">
        <v>380932</v>
      </c>
      <c r="E13" s="952">
        <v>2111.5902964959569</v>
      </c>
      <c r="F13" s="1019">
        <v>835.41383394008517</v>
      </c>
    </row>
    <row r="14" spans="1:6" ht="14.7" customHeight="1">
      <c r="A14" s="552" t="s">
        <v>247</v>
      </c>
      <c r="B14" s="1017"/>
      <c r="C14" s="1018"/>
      <c r="D14" s="1018"/>
      <c r="E14" s="952"/>
      <c r="F14" s="1019"/>
    </row>
    <row r="15" spans="1:6" ht="14.7" customHeight="1">
      <c r="A15" s="553" t="s">
        <v>401</v>
      </c>
      <c r="B15" s="1015">
        <v>417400</v>
      </c>
      <c r="C15" s="1016">
        <v>519887</v>
      </c>
      <c r="D15" s="1016">
        <v>2595850</v>
      </c>
      <c r="E15" s="951">
        <v>3736.1624146604386</v>
      </c>
      <c r="F15" s="1020">
        <v>1954.1912899461738</v>
      </c>
    </row>
    <row r="16" spans="1:6" ht="14.7" customHeight="1">
      <c r="A16" s="554" t="s">
        <v>244</v>
      </c>
      <c r="B16" s="1017">
        <v>15800</v>
      </c>
      <c r="C16" s="1018">
        <v>16988</v>
      </c>
      <c r="D16" s="1018">
        <v>124896</v>
      </c>
      <c r="E16" s="952">
        <v>404.86177311725447</v>
      </c>
      <c r="F16" s="1019">
        <v>216.34130709670717</v>
      </c>
    </row>
    <row r="17" spans="1:6" ht="14.7" customHeight="1">
      <c r="A17" s="554" t="s">
        <v>246</v>
      </c>
      <c r="B17" s="1017">
        <v>144258</v>
      </c>
      <c r="C17" s="1018">
        <v>201489</v>
      </c>
      <c r="D17" s="1018">
        <v>965366</v>
      </c>
      <c r="E17" s="952">
        <v>4895.2623906705539</v>
      </c>
      <c r="F17" s="1019">
        <v>2974.9337442218798</v>
      </c>
    </row>
    <row r="18" spans="1:6" ht="14.7" customHeight="1">
      <c r="A18" s="554" t="s">
        <v>242</v>
      </c>
      <c r="B18" s="1017">
        <v>26424</v>
      </c>
      <c r="C18" s="1018">
        <v>28118</v>
      </c>
      <c r="D18" s="1018">
        <v>174720</v>
      </c>
      <c r="E18" s="952">
        <v>2144.7749809305874</v>
      </c>
      <c r="F18" s="1019">
        <v>1887.8444084278769</v>
      </c>
    </row>
    <row r="19" spans="1:6" ht="14.7" customHeight="1">
      <c r="A19" s="554" t="s">
        <v>241</v>
      </c>
      <c r="B19" s="1017">
        <v>20805</v>
      </c>
      <c r="C19" s="1018">
        <v>25154</v>
      </c>
      <c r="D19" s="1018">
        <v>126211</v>
      </c>
      <c r="E19" s="952">
        <v>1739.5573997233746</v>
      </c>
      <c r="F19" s="1019">
        <v>1141.7676859055546</v>
      </c>
    </row>
    <row r="20" spans="1:6" ht="14.7" customHeight="1">
      <c r="A20" s="554" t="s">
        <v>400</v>
      </c>
      <c r="B20" s="1017">
        <v>29181</v>
      </c>
      <c r="C20" s="1018">
        <v>41691</v>
      </c>
      <c r="D20" s="1018">
        <v>170870</v>
      </c>
      <c r="E20" s="952">
        <v>24380.701754385966</v>
      </c>
      <c r="F20" s="1019">
        <v>13790.9604519774</v>
      </c>
    </row>
    <row r="21" spans="1:6" ht="14.7" customHeight="1">
      <c r="A21" s="554" t="s">
        <v>240</v>
      </c>
      <c r="B21" s="1017">
        <v>38878</v>
      </c>
      <c r="C21" s="1018">
        <v>48768</v>
      </c>
      <c r="D21" s="1018">
        <v>202246</v>
      </c>
      <c r="E21" s="952">
        <v>16587.755102040817</v>
      </c>
      <c r="F21" s="1019">
        <v>6699.1056641271934</v>
      </c>
    </row>
    <row r="22" spans="1:6" ht="14.7" customHeight="1">
      <c r="A22" s="554" t="s">
        <v>243</v>
      </c>
      <c r="B22" s="1017">
        <v>26328</v>
      </c>
      <c r="C22" s="1018">
        <v>44335</v>
      </c>
      <c r="D22" s="1018">
        <v>178861</v>
      </c>
      <c r="E22" s="952">
        <v>49814.606741573036</v>
      </c>
      <c r="F22" s="1019">
        <v>23596.437994722957</v>
      </c>
    </row>
    <row r="23" spans="1:6" ht="14.7" customHeight="1">
      <c r="A23" s="554" t="s">
        <v>399</v>
      </c>
      <c r="B23" s="1017">
        <v>37596</v>
      </c>
      <c r="C23" s="1018">
        <v>28432</v>
      </c>
      <c r="D23" s="1018">
        <v>200907</v>
      </c>
      <c r="E23" s="952">
        <v>167247.05882352943</v>
      </c>
      <c r="F23" s="1019">
        <v>27981.476323119779</v>
      </c>
    </row>
    <row r="24" spans="1:6" ht="14.7" customHeight="1">
      <c r="A24" s="554" t="s">
        <v>398</v>
      </c>
      <c r="B24" s="1017">
        <v>8611</v>
      </c>
      <c r="C24" s="1018">
        <v>9613</v>
      </c>
      <c r="D24" s="1018">
        <v>49266</v>
      </c>
      <c r="E24" s="952">
        <v>6769.7183098591549</v>
      </c>
      <c r="F24" s="1019">
        <v>3676.5671641791046</v>
      </c>
    </row>
    <row r="25" spans="1:6" ht="14.7" customHeight="1">
      <c r="A25" s="554" t="s">
        <v>397</v>
      </c>
      <c r="B25" s="1017">
        <v>7467</v>
      </c>
      <c r="C25" s="1018">
        <v>7407</v>
      </c>
      <c r="D25" s="1018">
        <v>77485</v>
      </c>
      <c r="E25" s="952">
        <v>581.39717425431718</v>
      </c>
      <c r="F25" s="1019">
        <v>841.58792223308353</v>
      </c>
    </row>
    <row r="26" spans="1:6" ht="14.7" customHeight="1">
      <c r="A26" s="554" t="s">
        <v>396</v>
      </c>
      <c r="B26" s="1017">
        <v>5819</v>
      </c>
      <c r="C26" s="1018">
        <v>5777</v>
      </c>
      <c r="D26" s="1018">
        <v>36084</v>
      </c>
      <c r="E26" s="952">
        <v>9960.3448275862065</v>
      </c>
      <c r="F26" s="1019">
        <v>6221.3793103448279</v>
      </c>
    </row>
    <row r="27" spans="1:6" ht="14.7" customHeight="1">
      <c r="A27" s="554" t="s">
        <v>245</v>
      </c>
      <c r="B27" s="1017">
        <v>10</v>
      </c>
      <c r="C27" s="1018">
        <v>5</v>
      </c>
      <c r="D27" s="1018">
        <v>74</v>
      </c>
      <c r="E27" s="952"/>
      <c r="F27" s="1019">
        <v>925</v>
      </c>
    </row>
    <row r="28" spans="1:6" ht="14.7" customHeight="1">
      <c r="A28" s="554" t="s">
        <v>395</v>
      </c>
      <c r="B28" s="1017">
        <v>56223</v>
      </c>
      <c r="C28" s="1018">
        <v>62110</v>
      </c>
      <c r="D28" s="1018">
        <v>288864</v>
      </c>
      <c r="E28" s="952">
        <v>7754.0574282147318</v>
      </c>
      <c r="F28" s="1019">
        <v>5275.0913075237395</v>
      </c>
    </row>
    <row r="29" spans="1:6" ht="14.7" customHeight="1">
      <c r="A29" s="553" t="s">
        <v>394</v>
      </c>
      <c r="B29" s="1015">
        <v>62500</v>
      </c>
      <c r="C29" s="1016">
        <v>65519</v>
      </c>
      <c r="D29" s="1016">
        <v>388873</v>
      </c>
      <c r="E29" s="951">
        <v>7014.8822269807279</v>
      </c>
      <c r="F29" s="1020">
        <v>6760.6571627260082</v>
      </c>
    </row>
    <row r="30" spans="1:6" ht="14.7" customHeight="1">
      <c r="A30" s="554" t="s">
        <v>238</v>
      </c>
      <c r="B30" s="1017">
        <v>47912</v>
      </c>
      <c r="C30" s="1018">
        <v>52084</v>
      </c>
      <c r="D30" s="1018">
        <v>318171</v>
      </c>
      <c r="E30" s="952">
        <v>7855.8069381598798</v>
      </c>
      <c r="F30" s="1019">
        <v>8200.283505154639</v>
      </c>
    </row>
    <row r="31" spans="1:6" ht="14.7" customHeight="1">
      <c r="A31" s="554" t="s">
        <v>393</v>
      </c>
      <c r="B31" s="1017">
        <v>10515</v>
      </c>
      <c r="C31" s="1018">
        <v>10229</v>
      </c>
      <c r="D31" s="1018">
        <v>51069</v>
      </c>
      <c r="E31" s="952">
        <v>11493.258426966293</v>
      </c>
      <c r="F31" s="1019">
        <v>8469.1542288557212</v>
      </c>
    </row>
    <row r="32" spans="1:6" ht="14.7" customHeight="1">
      <c r="A32" s="554" t="s">
        <v>392</v>
      </c>
      <c r="B32" s="1017">
        <v>4073</v>
      </c>
      <c r="C32" s="1018">
        <v>3206</v>
      </c>
      <c r="D32" s="1018">
        <v>19633</v>
      </c>
      <c r="E32" s="952">
        <v>1761.5384615384617</v>
      </c>
      <c r="F32" s="1019">
        <v>1547.1237194641451</v>
      </c>
    </row>
    <row r="33" spans="1:6" ht="14.7" customHeight="1">
      <c r="A33" s="553" t="s">
        <v>391</v>
      </c>
      <c r="B33" s="1015">
        <v>91932</v>
      </c>
      <c r="C33" s="1016">
        <v>92830</v>
      </c>
      <c r="D33" s="1016">
        <v>508398</v>
      </c>
      <c r="E33" s="951">
        <v>4554.9558390579004</v>
      </c>
      <c r="F33" s="1020">
        <v>3177.2889194425352</v>
      </c>
    </row>
    <row r="34" spans="1:6" ht="14.7" customHeight="1">
      <c r="A34" s="554" t="s">
        <v>390</v>
      </c>
      <c r="B34" s="1017">
        <v>7210</v>
      </c>
      <c r="C34" s="1018">
        <v>10281</v>
      </c>
      <c r="D34" s="1018">
        <v>39921</v>
      </c>
      <c r="E34" s="952">
        <v>5411.0526315789475</v>
      </c>
      <c r="F34" s="1019">
        <v>2675.6702412868635</v>
      </c>
    </row>
    <row r="35" spans="1:6" ht="14.7" customHeight="1">
      <c r="A35" s="554" t="s">
        <v>237</v>
      </c>
      <c r="B35" s="1017">
        <v>16931</v>
      </c>
      <c r="C35" s="1018">
        <v>15392</v>
      </c>
      <c r="D35" s="1018">
        <v>93794</v>
      </c>
      <c r="E35" s="952">
        <v>9620</v>
      </c>
      <c r="F35" s="1019">
        <v>5234.0401785714284</v>
      </c>
    </row>
    <row r="36" spans="1:6" ht="14.7" customHeight="1">
      <c r="A36" s="554" t="s">
        <v>389</v>
      </c>
      <c r="B36" s="1017">
        <v>15968</v>
      </c>
      <c r="C36" s="1018">
        <v>14567</v>
      </c>
      <c r="D36" s="1018">
        <v>81575</v>
      </c>
      <c r="E36" s="952">
        <v>6251.9313304721027</v>
      </c>
      <c r="F36" s="1019">
        <v>4371.6505894962484</v>
      </c>
    </row>
    <row r="37" spans="1:6" ht="14.7" customHeight="1">
      <c r="A37" s="554" t="s">
        <v>388</v>
      </c>
      <c r="B37" s="1017">
        <v>14874</v>
      </c>
      <c r="C37" s="1018">
        <v>13331</v>
      </c>
      <c r="D37" s="1018">
        <v>83598</v>
      </c>
      <c r="E37" s="952">
        <v>9130.82191780822</v>
      </c>
      <c r="F37" s="1019">
        <v>6725.5028157683028</v>
      </c>
    </row>
    <row r="38" spans="1:6" ht="14.7" customHeight="1">
      <c r="A38" s="554" t="s">
        <v>387</v>
      </c>
      <c r="B38" s="1017">
        <v>4466</v>
      </c>
      <c r="C38" s="1018">
        <v>4296</v>
      </c>
      <c r="D38" s="1018">
        <v>27461</v>
      </c>
      <c r="E38" s="952">
        <v>5054.1176470588234</v>
      </c>
      <c r="F38" s="1019">
        <v>4630.8600337268126</v>
      </c>
    </row>
    <row r="39" spans="1:6" ht="14.7" customHeight="1">
      <c r="A39" s="554" t="s">
        <v>239</v>
      </c>
      <c r="B39" s="1017">
        <v>4257</v>
      </c>
      <c r="C39" s="1018">
        <v>4207</v>
      </c>
      <c r="D39" s="1018">
        <v>27488</v>
      </c>
      <c r="E39" s="952">
        <v>5193.8271604938273</v>
      </c>
      <c r="F39" s="1019">
        <v>5609.7959183673465</v>
      </c>
    </row>
    <row r="40" spans="1:6" ht="14.7" customHeight="1">
      <c r="A40" s="554" t="s">
        <v>386</v>
      </c>
      <c r="B40" s="1017">
        <v>3395</v>
      </c>
      <c r="C40" s="1018">
        <v>3480</v>
      </c>
      <c r="D40" s="1018">
        <v>20308</v>
      </c>
      <c r="E40" s="952">
        <v>3079.646017699115</v>
      </c>
      <c r="F40" s="1019">
        <v>2331.5729047072332</v>
      </c>
    </row>
    <row r="41" spans="1:6" ht="14.7" customHeight="1">
      <c r="A41" s="554" t="s">
        <v>385</v>
      </c>
      <c r="B41" s="1017">
        <v>1635</v>
      </c>
      <c r="C41" s="1018">
        <v>2184</v>
      </c>
      <c r="D41" s="1018">
        <v>9597</v>
      </c>
      <c r="E41" s="952">
        <v>9927.2727272727261</v>
      </c>
      <c r="F41" s="1019">
        <v>5361.4525139664802</v>
      </c>
    </row>
    <row r="42" spans="1:6" ht="14.7" customHeight="1">
      <c r="A42" s="554" t="s">
        <v>384</v>
      </c>
      <c r="B42" s="1017">
        <v>2265</v>
      </c>
      <c r="C42" s="1018">
        <v>1793</v>
      </c>
      <c r="D42" s="1018">
        <v>12427</v>
      </c>
      <c r="E42" s="952">
        <v>4075</v>
      </c>
      <c r="F42" s="1019">
        <v>3687.5370919881307</v>
      </c>
    </row>
    <row r="43" spans="1:6" ht="14.7" customHeight="1">
      <c r="A43" s="554" t="s">
        <v>383</v>
      </c>
      <c r="B43" s="1017">
        <v>2209</v>
      </c>
      <c r="C43" s="1018">
        <v>1910</v>
      </c>
      <c r="D43" s="1018">
        <v>11350</v>
      </c>
      <c r="E43" s="952">
        <v>15916.666666666666</v>
      </c>
      <c r="F43" s="1019">
        <v>7881.9444444444443</v>
      </c>
    </row>
    <row r="44" spans="1:6" ht="14.7" customHeight="1">
      <c r="A44" s="554" t="s">
        <v>382</v>
      </c>
      <c r="B44" s="1017">
        <v>2112</v>
      </c>
      <c r="C44" s="1018">
        <v>1619</v>
      </c>
      <c r="D44" s="1018">
        <v>11411</v>
      </c>
      <c r="E44" s="952">
        <v>4375.6756756756758</v>
      </c>
      <c r="F44" s="1019">
        <v>4195.2205882352946</v>
      </c>
    </row>
    <row r="45" spans="1:6" ht="14.7" customHeight="1">
      <c r="A45" s="554" t="s">
        <v>381</v>
      </c>
      <c r="B45" s="1017">
        <v>1236</v>
      </c>
      <c r="C45" s="1018">
        <v>1372</v>
      </c>
      <c r="D45" s="1018">
        <v>8758</v>
      </c>
      <c r="E45" s="952">
        <v>5081.4814814814818</v>
      </c>
      <c r="F45" s="1019">
        <v>6736.9230769230771</v>
      </c>
    </row>
    <row r="46" spans="1:6" ht="14.7" customHeight="1">
      <c r="A46" s="554" t="s">
        <v>380</v>
      </c>
      <c r="B46" s="1017">
        <v>694</v>
      </c>
      <c r="C46" s="1018">
        <v>845</v>
      </c>
      <c r="D46" s="1018">
        <v>3946</v>
      </c>
      <c r="E46" s="952">
        <v>7041.666666666667</v>
      </c>
      <c r="F46" s="1019">
        <v>4336.2637362637361</v>
      </c>
    </row>
    <row r="47" spans="1:6" ht="14.7" customHeight="1">
      <c r="A47" s="554" t="s">
        <v>379</v>
      </c>
      <c r="B47" s="1017">
        <v>14680</v>
      </c>
      <c r="C47" s="1018">
        <v>17553</v>
      </c>
      <c r="D47" s="1018">
        <v>76764</v>
      </c>
      <c r="E47" s="952">
        <v>2003.7671232876712</v>
      </c>
      <c r="F47" s="1019">
        <v>1180.8029533917859</v>
      </c>
    </row>
    <row r="48" spans="1:6" ht="14.7" customHeight="1">
      <c r="A48" s="553" t="s">
        <v>378</v>
      </c>
      <c r="B48" s="1015">
        <v>23465</v>
      </c>
      <c r="C48" s="1016">
        <v>26896</v>
      </c>
      <c r="D48" s="1016">
        <v>156645</v>
      </c>
      <c r="E48" s="951">
        <v>20689.23076923077</v>
      </c>
      <c r="F48" s="1020">
        <v>12521.582733812949</v>
      </c>
    </row>
    <row r="49" spans="1:6" ht="14.7" customHeight="1">
      <c r="A49" s="554" t="s">
        <v>377</v>
      </c>
      <c r="B49" s="1017">
        <v>21298</v>
      </c>
      <c r="C49" s="1018">
        <v>24742</v>
      </c>
      <c r="D49" s="1018">
        <v>144736</v>
      </c>
      <c r="E49" s="952">
        <v>22091.071428571428</v>
      </c>
      <c r="F49" s="1019">
        <v>13850.334928229666</v>
      </c>
    </row>
    <row r="50" spans="1:6" ht="14.7" customHeight="1">
      <c r="A50" s="554" t="s">
        <v>376</v>
      </c>
      <c r="B50" s="1017">
        <v>2108</v>
      </c>
      <c r="C50" s="1018">
        <v>1963</v>
      </c>
      <c r="D50" s="1018">
        <v>11398</v>
      </c>
      <c r="E50" s="952">
        <v>14021.428571428572</v>
      </c>
      <c r="F50" s="1019">
        <v>5998.9473684210525</v>
      </c>
    </row>
    <row r="51" spans="1:6" ht="14.7" customHeight="1">
      <c r="A51" s="554" t="s">
        <v>375</v>
      </c>
      <c r="B51" s="1017">
        <v>59</v>
      </c>
      <c r="C51" s="1018">
        <v>191</v>
      </c>
      <c r="D51" s="1018">
        <v>511</v>
      </c>
      <c r="E51" s="952">
        <v>4775</v>
      </c>
      <c r="F51" s="1019">
        <v>3193.75</v>
      </c>
    </row>
    <row r="52" spans="1:6" ht="14.7" customHeight="1">
      <c r="A52" s="553" t="s">
        <v>374</v>
      </c>
      <c r="B52" s="1015">
        <v>1622</v>
      </c>
      <c r="C52" s="1016">
        <v>1939</v>
      </c>
      <c r="D52" s="1016">
        <v>11456</v>
      </c>
      <c r="E52" s="951">
        <v>1328.0821917808219</v>
      </c>
      <c r="F52" s="1020">
        <v>801.11888111888106</v>
      </c>
    </row>
    <row r="53" spans="1:6" ht="18" customHeight="1">
      <c r="B53" s="659"/>
      <c r="C53" s="659"/>
      <c r="D53" s="659"/>
      <c r="E53" s="659"/>
      <c r="F53" s="659"/>
    </row>
    <row r="54" spans="1:6" ht="18" customHeight="1">
      <c r="A54" s="197"/>
      <c r="B54" s="659"/>
      <c r="C54" s="659"/>
      <c r="D54" s="659"/>
      <c r="E54" s="659"/>
      <c r="F54" s="659"/>
    </row>
    <row r="55" spans="1:6" ht="18" customHeight="1">
      <c r="B55" s="659"/>
      <c r="C55" s="659"/>
      <c r="D55" s="659"/>
      <c r="E55" s="659"/>
      <c r="F55" s="659"/>
    </row>
    <row r="56" spans="1:6" ht="18" customHeight="1">
      <c r="A56" s="197"/>
      <c r="B56" s="659"/>
      <c r="C56" s="659"/>
      <c r="D56" s="659"/>
      <c r="E56" s="659"/>
      <c r="F56" s="659"/>
    </row>
    <row r="57" spans="1:6" ht="18" customHeight="1">
      <c r="A57" s="197"/>
      <c r="B57" s="197"/>
      <c r="C57" s="197"/>
      <c r="D57" s="196"/>
      <c r="E57" s="196"/>
      <c r="F57" s="197"/>
    </row>
    <row r="58" spans="1:6" ht="18" customHeight="1">
      <c r="A58" s="197"/>
      <c r="B58" s="197"/>
      <c r="C58" s="197"/>
      <c r="D58" s="196"/>
      <c r="E58" s="196"/>
      <c r="F58" s="197"/>
    </row>
    <row r="59" spans="1:6" ht="18" customHeight="1">
      <c r="A59" s="197"/>
      <c r="B59" s="197"/>
      <c r="C59" s="197"/>
      <c r="D59" s="196"/>
      <c r="E59" s="196"/>
      <c r="F59" s="197"/>
    </row>
    <row r="60" spans="1:6" ht="18" customHeight="1">
      <c r="A60" s="197"/>
      <c r="B60" s="197"/>
      <c r="C60" s="197"/>
      <c r="D60" s="196"/>
      <c r="E60" s="196"/>
      <c r="F60" s="197"/>
    </row>
    <row r="61" spans="1:6" ht="15">
      <c r="A61" s="197"/>
      <c r="B61" s="197"/>
      <c r="C61" s="197"/>
      <c r="D61" s="196"/>
      <c r="E61" s="196"/>
      <c r="F61" s="197"/>
    </row>
    <row r="62" spans="1:6" ht="15">
      <c r="A62" s="197"/>
      <c r="B62" s="197"/>
      <c r="C62" s="197"/>
      <c r="D62" s="196"/>
      <c r="E62" s="196"/>
      <c r="F62" s="197"/>
    </row>
    <row r="63" spans="1:6" ht="15">
      <c r="A63" s="197"/>
      <c r="B63" s="197"/>
      <c r="C63" s="197"/>
      <c r="D63" s="196"/>
      <c r="E63" s="196"/>
      <c r="F63" s="197"/>
    </row>
    <row r="64" spans="1:6" ht="15">
      <c r="A64" s="197"/>
      <c r="B64" s="197"/>
      <c r="C64" s="197"/>
      <c r="D64" s="196"/>
      <c r="E64" s="196"/>
      <c r="F64" s="197"/>
    </row>
    <row r="65" spans="1:6" ht="15">
      <c r="A65" s="197"/>
      <c r="B65" s="197"/>
      <c r="C65" s="197"/>
      <c r="D65" s="196"/>
      <c r="E65" s="196"/>
      <c r="F65" s="197"/>
    </row>
    <row r="66" spans="1:6" ht="15">
      <c r="A66" s="197"/>
      <c r="B66" s="197"/>
      <c r="C66" s="197"/>
      <c r="D66" s="196"/>
      <c r="E66" s="196"/>
      <c r="F66" s="197"/>
    </row>
    <row r="67" spans="1:6" ht="15">
      <c r="A67" s="197"/>
      <c r="B67" s="197"/>
      <c r="C67" s="197"/>
      <c r="D67" s="196"/>
      <c r="E67" s="196"/>
      <c r="F67" s="197"/>
    </row>
    <row r="68" spans="1:6" ht="15">
      <c r="A68" s="197"/>
      <c r="B68" s="197"/>
      <c r="C68" s="197"/>
      <c r="D68" s="196"/>
      <c r="E68" s="196"/>
      <c r="F68" s="197"/>
    </row>
    <row r="69" spans="1:6" ht="15">
      <c r="A69" s="197"/>
      <c r="B69" s="197"/>
      <c r="C69" s="197"/>
      <c r="D69" s="196"/>
      <c r="E69" s="196"/>
      <c r="F69" s="197"/>
    </row>
    <row r="70" spans="1:6" ht="15">
      <c r="A70" s="197"/>
      <c r="B70" s="197"/>
      <c r="C70" s="197"/>
      <c r="D70" s="196"/>
      <c r="E70" s="196"/>
      <c r="F70" s="197"/>
    </row>
    <row r="71" spans="1:6" ht="15">
      <c r="A71" s="197"/>
      <c r="B71" s="197"/>
      <c r="C71" s="197"/>
      <c r="D71" s="196"/>
      <c r="E71" s="196"/>
      <c r="F71" s="197"/>
    </row>
    <row r="72" spans="1:6" ht="15">
      <c r="A72" s="197"/>
      <c r="B72" s="197"/>
      <c r="C72" s="197"/>
      <c r="D72" s="196"/>
      <c r="E72" s="196"/>
      <c r="F72" s="197"/>
    </row>
    <row r="73" spans="1:6" ht="15">
      <c r="A73" s="197"/>
      <c r="B73" s="197"/>
      <c r="C73" s="197"/>
      <c r="D73" s="196"/>
      <c r="E73" s="196"/>
      <c r="F73" s="197"/>
    </row>
    <row r="74" spans="1:6" ht="15">
      <c r="A74" s="197"/>
      <c r="B74" s="197"/>
      <c r="C74" s="197"/>
      <c r="D74" s="196"/>
      <c r="E74" s="196"/>
      <c r="F74" s="197"/>
    </row>
    <row r="75" spans="1:6" ht="15">
      <c r="A75" s="197"/>
      <c r="B75" s="197"/>
      <c r="C75" s="197"/>
      <c r="D75" s="196"/>
      <c r="E75" s="196"/>
      <c r="F75" s="197"/>
    </row>
    <row r="76" spans="1:6" ht="15">
      <c r="A76" s="197"/>
      <c r="B76" s="197"/>
      <c r="C76" s="197"/>
      <c r="D76" s="196"/>
      <c r="E76" s="196"/>
      <c r="F76" s="197"/>
    </row>
    <row r="77" spans="1:6" ht="15">
      <c r="A77" s="197"/>
      <c r="B77" s="197"/>
      <c r="C77" s="197"/>
      <c r="D77" s="196"/>
      <c r="E77" s="196"/>
      <c r="F77" s="197"/>
    </row>
    <row r="78" spans="1:6" ht="15">
      <c r="A78" s="197"/>
      <c r="B78" s="197"/>
      <c r="C78" s="197"/>
      <c r="D78" s="196"/>
      <c r="E78" s="196"/>
      <c r="F78" s="197"/>
    </row>
    <row r="79" spans="1:6" ht="15">
      <c r="A79" s="197"/>
      <c r="B79" s="197"/>
      <c r="C79" s="197"/>
      <c r="D79" s="196"/>
      <c r="E79" s="196"/>
      <c r="F79" s="197"/>
    </row>
    <row r="80" spans="1:6" ht="15">
      <c r="A80" s="197"/>
      <c r="B80" s="197"/>
      <c r="C80" s="197"/>
      <c r="D80" s="196"/>
      <c r="E80" s="196"/>
      <c r="F80" s="197"/>
    </row>
    <row r="81" spans="1:6" ht="15">
      <c r="A81" s="197"/>
      <c r="B81" s="197"/>
      <c r="C81" s="197"/>
      <c r="D81" s="196"/>
      <c r="E81" s="196"/>
      <c r="F81" s="197"/>
    </row>
    <row r="82" spans="1:6" ht="15">
      <c r="A82" s="197"/>
      <c r="B82" s="197"/>
      <c r="C82" s="197"/>
      <c r="D82" s="196"/>
      <c r="E82" s="196"/>
      <c r="F82" s="197"/>
    </row>
    <row r="83" spans="1:6" ht="15">
      <c r="A83" s="197"/>
      <c r="B83" s="197"/>
      <c r="C83" s="197"/>
      <c r="D83" s="196"/>
      <c r="E83" s="196"/>
      <c r="F83" s="197"/>
    </row>
    <row r="84" spans="1:6" ht="15">
      <c r="A84" s="197"/>
      <c r="B84" s="197"/>
      <c r="C84" s="197"/>
      <c r="D84" s="196"/>
      <c r="E84" s="196"/>
      <c r="F84" s="197"/>
    </row>
    <row r="85" spans="1:6" ht="15">
      <c r="A85" s="197"/>
      <c r="B85" s="197"/>
      <c r="C85" s="197"/>
      <c r="D85" s="196"/>
      <c r="E85" s="196"/>
      <c r="F85" s="197"/>
    </row>
    <row r="86" spans="1:6" ht="15">
      <c r="A86" s="197"/>
      <c r="B86" s="197"/>
      <c r="C86" s="197"/>
      <c r="D86" s="196"/>
      <c r="E86" s="196"/>
      <c r="F86" s="197"/>
    </row>
    <row r="87" spans="1:6" ht="15">
      <c r="A87" s="197"/>
      <c r="B87" s="197"/>
      <c r="C87" s="197"/>
      <c r="D87" s="196"/>
      <c r="E87" s="196"/>
      <c r="F87" s="197"/>
    </row>
    <row r="88" spans="1:6" ht="15">
      <c r="A88" s="197"/>
      <c r="B88" s="197"/>
      <c r="C88" s="197"/>
      <c r="D88" s="196"/>
      <c r="E88" s="196"/>
      <c r="F88" s="197"/>
    </row>
    <row r="89" spans="1:6" ht="15">
      <c r="A89" s="197"/>
      <c r="B89" s="197"/>
      <c r="C89" s="197"/>
      <c r="D89" s="196"/>
      <c r="E89" s="196"/>
      <c r="F89" s="197"/>
    </row>
    <row r="90" spans="1:6" ht="15">
      <c r="A90" s="197"/>
      <c r="B90" s="197"/>
      <c r="C90" s="197"/>
      <c r="D90" s="196"/>
      <c r="E90" s="196"/>
      <c r="F90" s="197"/>
    </row>
    <row r="91" spans="1:6" ht="15">
      <c r="A91" s="197"/>
      <c r="B91" s="197"/>
      <c r="C91" s="197"/>
      <c r="D91" s="196"/>
      <c r="E91" s="196"/>
      <c r="F91" s="197"/>
    </row>
    <row r="92" spans="1:6" ht="15">
      <c r="A92" s="197"/>
      <c r="B92" s="197"/>
      <c r="C92" s="197"/>
      <c r="D92" s="196"/>
      <c r="E92" s="196"/>
      <c r="F92" s="197"/>
    </row>
    <row r="93" spans="1:6" ht="15">
      <c r="A93" s="197"/>
      <c r="B93" s="197"/>
      <c r="C93" s="197"/>
      <c r="D93" s="196"/>
      <c r="E93" s="196"/>
      <c r="F93" s="197"/>
    </row>
    <row r="94" spans="1:6" ht="15">
      <c r="A94" s="197"/>
      <c r="B94" s="197"/>
      <c r="C94" s="197"/>
      <c r="D94" s="196"/>
      <c r="E94" s="196"/>
      <c r="F94" s="197"/>
    </row>
    <row r="95" spans="1:6" ht="15">
      <c r="A95" s="197"/>
      <c r="B95" s="197"/>
      <c r="C95" s="197"/>
      <c r="D95" s="196"/>
      <c r="E95" s="196"/>
      <c r="F95" s="197"/>
    </row>
    <row r="96" spans="1:6" ht="15">
      <c r="A96" s="197"/>
      <c r="B96" s="197"/>
      <c r="C96" s="197"/>
      <c r="D96" s="196"/>
      <c r="E96" s="196"/>
      <c r="F96" s="197"/>
    </row>
    <row r="97" spans="1:6" ht="15">
      <c r="A97" s="197"/>
      <c r="B97" s="197"/>
      <c r="C97" s="197"/>
      <c r="D97" s="196"/>
      <c r="E97" s="196"/>
      <c r="F97" s="197"/>
    </row>
    <row r="98" spans="1:6" ht="15">
      <c r="A98" s="197"/>
      <c r="B98" s="197"/>
      <c r="C98" s="197"/>
      <c r="D98" s="196"/>
      <c r="E98" s="196"/>
      <c r="F98" s="197"/>
    </row>
    <row r="99" spans="1:6" ht="15">
      <c r="A99" s="197"/>
      <c r="B99" s="197"/>
      <c r="C99" s="197"/>
      <c r="D99" s="196"/>
      <c r="E99" s="196"/>
      <c r="F99" s="197"/>
    </row>
    <row r="100" spans="1:6" ht="15">
      <c r="A100" s="197"/>
      <c r="B100" s="197"/>
      <c r="C100" s="197"/>
      <c r="D100" s="196"/>
      <c r="E100" s="196"/>
      <c r="F100" s="197"/>
    </row>
    <row r="101" spans="1:6" ht="15">
      <c r="A101" s="197"/>
      <c r="B101" s="197"/>
      <c r="C101" s="197"/>
      <c r="D101" s="196"/>
      <c r="E101" s="196"/>
      <c r="F101" s="197"/>
    </row>
    <row r="102" spans="1:6" ht="15">
      <c r="A102" s="197"/>
      <c r="B102" s="197"/>
      <c r="C102" s="197"/>
      <c r="D102" s="196"/>
      <c r="E102" s="196"/>
      <c r="F102" s="197"/>
    </row>
    <row r="103" spans="1:6" ht="15">
      <c r="A103" s="197"/>
      <c r="B103" s="197"/>
      <c r="C103" s="197"/>
      <c r="D103" s="196"/>
      <c r="E103" s="196"/>
      <c r="F103" s="197"/>
    </row>
    <row r="104" spans="1:6" ht="15">
      <c r="A104" s="197"/>
      <c r="B104" s="197"/>
      <c r="C104" s="197"/>
      <c r="D104" s="196"/>
      <c r="E104" s="196"/>
      <c r="F104" s="197"/>
    </row>
    <row r="105" spans="1:6" ht="15">
      <c r="A105" s="197"/>
      <c r="B105" s="197"/>
      <c r="C105" s="197"/>
      <c r="D105" s="196"/>
      <c r="E105" s="196"/>
      <c r="F105" s="197"/>
    </row>
    <row r="106" spans="1:6" ht="15">
      <c r="A106" s="197"/>
      <c r="B106" s="197"/>
      <c r="C106" s="197"/>
      <c r="D106" s="196"/>
      <c r="E106" s="196"/>
      <c r="F106" s="197"/>
    </row>
    <row r="107" spans="1:6" ht="15">
      <c r="A107" s="197"/>
      <c r="B107" s="197"/>
      <c r="C107" s="197"/>
      <c r="D107" s="196"/>
      <c r="E107" s="196"/>
      <c r="F107" s="197"/>
    </row>
    <row r="108" spans="1:6" ht="15">
      <c r="A108" s="197"/>
      <c r="B108" s="197"/>
      <c r="C108" s="197"/>
      <c r="D108" s="196"/>
      <c r="E108" s="196"/>
      <c r="F108" s="197"/>
    </row>
    <row r="109" spans="1:6" ht="15">
      <c r="A109" s="197"/>
      <c r="B109" s="197"/>
      <c r="C109" s="197"/>
      <c r="D109" s="196"/>
      <c r="E109" s="196"/>
      <c r="F109" s="197"/>
    </row>
    <row r="110" spans="1:6" ht="15">
      <c r="A110" s="197"/>
      <c r="B110" s="197"/>
      <c r="C110" s="197"/>
      <c r="D110" s="196"/>
      <c r="E110" s="196"/>
      <c r="F110" s="197"/>
    </row>
    <row r="111" spans="1:6" ht="15">
      <c r="A111" s="197"/>
      <c r="B111" s="197"/>
      <c r="C111" s="197"/>
      <c r="D111" s="196"/>
      <c r="E111" s="196"/>
      <c r="F111" s="197"/>
    </row>
    <row r="112" spans="1:6" ht="15">
      <c r="A112" s="197"/>
      <c r="B112" s="197"/>
      <c r="C112" s="197"/>
      <c r="D112" s="196"/>
      <c r="E112" s="196"/>
      <c r="F112" s="197"/>
    </row>
    <row r="113" spans="1:6" ht="15">
      <c r="A113" s="197"/>
      <c r="B113" s="197"/>
      <c r="C113" s="197"/>
      <c r="D113" s="196"/>
      <c r="E113" s="196"/>
      <c r="F113" s="197"/>
    </row>
    <row r="114" spans="1:6" ht="15">
      <c r="A114" s="197"/>
      <c r="B114" s="197"/>
      <c r="C114" s="197"/>
      <c r="D114" s="196"/>
      <c r="E114" s="196"/>
      <c r="F114" s="197"/>
    </row>
    <row r="115" spans="1:6" ht="15">
      <c r="A115" s="197"/>
      <c r="B115" s="197"/>
      <c r="C115" s="197"/>
      <c r="D115" s="196"/>
      <c r="E115" s="196"/>
      <c r="F115" s="197"/>
    </row>
    <row r="116" spans="1:6" ht="15">
      <c r="A116" s="197"/>
      <c r="B116" s="197"/>
      <c r="C116" s="197"/>
      <c r="D116" s="196"/>
      <c r="E116" s="196"/>
      <c r="F116" s="197"/>
    </row>
    <row r="117" spans="1:6" ht="15">
      <c r="A117" s="197"/>
      <c r="B117" s="197"/>
      <c r="C117" s="197"/>
      <c r="D117" s="196"/>
      <c r="E117" s="196"/>
      <c r="F117" s="197"/>
    </row>
    <row r="118" spans="1:6" ht="15">
      <c r="A118" s="197"/>
      <c r="B118" s="197"/>
      <c r="C118" s="197"/>
      <c r="D118" s="196"/>
      <c r="E118" s="196"/>
      <c r="F118" s="197"/>
    </row>
    <row r="119" spans="1:6" ht="15">
      <c r="A119" s="197"/>
      <c r="B119" s="197"/>
      <c r="C119" s="197"/>
      <c r="D119" s="196"/>
      <c r="E119" s="196"/>
      <c r="F119" s="197"/>
    </row>
    <row r="120" spans="1:6" ht="15">
      <c r="A120" s="197"/>
      <c r="B120" s="197"/>
      <c r="C120" s="197"/>
      <c r="D120" s="196"/>
      <c r="E120" s="196"/>
      <c r="F120" s="197"/>
    </row>
    <row r="121" spans="1:6" ht="15">
      <c r="A121" s="197"/>
      <c r="B121" s="197"/>
      <c r="C121" s="197"/>
      <c r="D121" s="196"/>
      <c r="E121" s="196"/>
      <c r="F121" s="197"/>
    </row>
    <row r="122" spans="1:6" ht="15">
      <c r="A122" s="197"/>
      <c r="B122" s="197"/>
      <c r="C122" s="197"/>
      <c r="D122" s="196"/>
      <c r="E122" s="196"/>
      <c r="F122" s="197"/>
    </row>
    <row r="123" spans="1:6" ht="15">
      <c r="A123" s="197"/>
      <c r="B123" s="197"/>
      <c r="C123" s="197"/>
      <c r="D123" s="196"/>
      <c r="E123" s="196"/>
      <c r="F123" s="197"/>
    </row>
    <row r="124" spans="1:6" ht="15">
      <c r="A124" s="197"/>
      <c r="B124" s="197"/>
      <c r="C124" s="197"/>
      <c r="D124" s="196"/>
      <c r="E124" s="196"/>
      <c r="F124" s="197"/>
    </row>
    <row r="125" spans="1:6" ht="15">
      <c r="A125" s="197"/>
      <c r="B125" s="197"/>
      <c r="C125" s="197"/>
      <c r="D125" s="196"/>
      <c r="E125" s="196"/>
      <c r="F125" s="197"/>
    </row>
    <row r="126" spans="1:6" ht="15">
      <c r="A126" s="197"/>
      <c r="B126" s="197"/>
      <c r="C126" s="197"/>
      <c r="D126" s="196"/>
      <c r="E126" s="196"/>
      <c r="F126" s="197"/>
    </row>
    <row r="127" spans="1:6" ht="15">
      <c r="A127" s="197"/>
      <c r="B127" s="197"/>
      <c r="C127" s="197"/>
      <c r="D127" s="196"/>
      <c r="E127" s="196"/>
      <c r="F127" s="197"/>
    </row>
    <row r="128" spans="1:6" ht="15">
      <c r="A128" s="197"/>
      <c r="B128" s="197"/>
      <c r="C128" s="197"/>
      <c r="D128" s="196"/>
      <c r="E128" s="196"/>
      <c r="F128" s="197"/>
    </row>
    <row r="129" spans="1:6" ht="15">
      <c r="A129" s="197"/>
      <c r="B129" s="197"/>
      <c r="C129" s="197"/>
      <c r="D129" s="196"/>
      <c r="E129" s="196"/>
      <c r="F129" s="197"/>
    </row>
    <row r="130" spans="1:6" ht="15">
      <c r="A130" s="197"/>
      <c r="B130" s="197"/>
      <c r="C130" s="197"/>
      <c r="D130" s="196"/>
      <c r="E130" s="196"/>
      <c r="F130" s="197"/>
    </row>
    <row r="131" spans="1:6" ht="15">
      <c r="A131" s="197"/>
      <c r="B131" s="197"/>
      <c r="C131" s="197"/>
      <c r="D131" s="196"/>
      <c r="E131" s="196"/>
      <c r="F131" s="197"/>
    </row>
    <row r="132" spans="1:6" ht="15">
      <c r="A132" s="197"/>
      <c r="B132" s="197"/>
      <c r="C132" s="197"/>
      <c r="D132" s="196"/>
      <c r="E132" s="196"/>
      <c r="F132" s="197"/>
    </row>
    <row r="133" spans="1:6" ht="15">
      <c r="A133" s="197"/>
      <c r="B133" s="197"/>
      <c r="C133" s="197"/>
      <c r="D133" s="196"/>
      <c r="E133" s="196"/>
      <c r="F133" s="197"/>
    </row>
    <row r="134" spans="1:6" ht="15">
      <c r="A134" s="197"/>
      <c r="B134" s="197"/>
      <c r="C134" s="197"/>
      <c r="D134" s="196"/>
      <c r="E134" s="196"/>
      <c r="F134" s="197"/>
    </row>
    <row r="135" spans="1:6" ht="15">
      <c r="A135" s="197"/>
      <c r="B135" s="197"/>
      <c r="C135" s="197"/>
      <c r="D135" s="196"/>
      <c r="E135" s="196"/>
      <c r="F135" s="197"/>
    </row>
    <row r="136" spans="1:6" ht="15">
      <c r="A136" s="197"/>
      <c r="B136" s="197"/>
      <c r="C136" s="197"/>
      <c r="D136" s="196"/>
      <c r="E136" s="196"/>
      <c r="F136" s="197"/>
    </row>
    <row r="137" spans="1:6" ht="15">
      <c r="A137" s="197"/>
      <c r="B137" s="197"/>
      <c r="C137" s="197"/>
      <c r="D137" s="196"/>
      <c r="E137" s="196"/>
      <c r="F137" s="197"/>
    </row>
    <row r="138" spans="1:6" ht="15">
      <c r="A138" s="197"/>
      <c r="B138" s="197"/>
      <c r="C138" s="197"/>
      <c r="D138" s="196"/>
      <c r="E138" s="196"/>
      <c r="F138" s="197"/>
    </row>
    <row r="139" spans="1:6" ht="15">
      <c r="A139" s="197"/>
      <c r="B139" s="197"/>
      <c r="C139" s="197"/>
      <c r="D139" s="196"/>
      <c r="E139" s="196"/>
      <c r="F139" s="197"/>
    </row>
    <row r="140" spans="1:6" ht="15">
      <c r="A140" s="197"/>
      <c r="B140" s="197"/>
      <c r="C140" s="197"/>
      <c r="D140" s="196"/>
      <c r="E140" s="196"/>
      <c r="F140" s="197"/>
    </row>
    <row r="141" spans="1:6" ht="15">
      <c r="A141" s="197"/>
      <c r="B141" s="197"/>
      <c r="C141" s="197"/>
      <c r="D141" s="196"/>
      <c r="E141" s="196"/>
      <c r="F141" s="197"/>
    </row>
    <row r="142" spans="1:6" ht="15">
      <c r="A142" s="197"/>
      <c r="B142" s="197"/>
      <c r="C142" s="197"/>
      <c r="D142" s="196"/>
      <c r="E142" s="196"/>
      <c r="F142" s="197"/>
    </row>
    <row r="143" spans="1:6" ht="15">
      <c r="A143" s="197"/>
      <c r="B143" s="197"/>
      <c r="C143" s="197"/>
      <c r="D143" s="196"/>
      <c r="E143" s="196"/>
      <c r="F143" s="197"/>
    </row>
    <row r="144" spans="1:6" ht="15">
      <c r="A144" s="197"/>
      <c r="B144" s="197"/>
      <c r="C144" s="197"/>
      <c r="D144" s="196"/>
      <c r="E144" s="196"/>
      <c r="F144" s="197"/>
    </row>
    <row r="145" spans="1:6" ht="15">
      <c r="A145" s="197"/>
      <c r="B145" s="197"/>
      <c r="C145" s="197"/>
      <c r="D145" s="196"/>
      <c r="E145" s="196"/>
      <c r="F145" s="197"/>
    </row>
    <row r="146" spans="1:6" ht="15">
      <c r="A146" s="197"/>
      <c r="B146" s="197"/>
      <c r="C146" s="197"/>
      <c r="D146" s="196"/>
      <c r="E146" s="196"/>
      <c r="F146" s="197"/>
    </row>
    <row r="147" spans="1:6" ht="15">
      <c r="A147" s="197"/>
      <c r="B147" s="197"/>
      <c r="C147" s="197"/>
      <c r="D147" s="196"/>
      <c r="E147" s="196"/>
      <c r="F147" s="197"/>
    </row>
    <row r="148" spans="1:6" ht="15">
      <c r="A148" s="197"/>
      <c r="B148" s="197"/>
      <c r="C148" s="197"/>
      <c r="D148" s="196"/>
      <c r="E148" s="196"/>
      <c r="F148" s="197"/>
    </row>
    <row r="149" spans="1:6" ht="15">
      <c r="A149" s="197"/>
      <c r="B149" s="197"/>
      <c r="C149" s="197"/>
      <c r="D149" s="196"/>
      <c r="E149" s="196"/>
      <c r="F149" s="197"/>
    </row>
    <row r="150" spans="1:6" ht="15">
      <c r="A150" s="197"/>
      <c r="B150" s="197"/>
      <c r="C150" s="197"/>
      <c r="D150" s="196"/>
      <c r="E150" s="196"/>
      <c r="F150" s="197"/>
    </row>
    <row r="151" spans="1:6" ht="18">
      <c r="A151" s="197"/>
      <c r="B151" s="197"/>
      <c r="C151" s="197"/>
      <c r="D151" s="196"/>
      <c r="E151" s="196"/>
      <c r="F151" s="195"/>
    </row>
    <row r="152" spans="1:6" ht="18">
      <c r="A152" s="195"/>
      <c r="B152" s="195"/>
      <c r="C152" s="195"/>
      <c r="D152" s="194"/>
      <c r="E152" s="194"/>
      <c r="F152" s="195"/>
    </row>
    <row r="153" spans="1:6" ht="18">
      <c r="A153" s="195"/>
      <c r="B153" s="195"/>
      <c r="C153" s="195"/>
      <c r="D153" s="194"/>
      <c r="E153" s="194"/>
      <c r="F153" s="195"/>
    </row>
    <row r="154" spans="1:6" ht="15">
      <c r="D154" s="194"/>
      <c r="E154" s="194"/>
    </row>
    <row r="155" spans="1:6" ht="15">
      <c r="D155" s="194"/>
      <c r="E155" s="194"/>
    </row>
    <row r="156" spans="1:6" ht="15">
      <c r="D156" s="194"/>
      <c r="E156" s="194"/>
    </row>
    <row r="157" spans="1:6" ht="15">
      <c r="D157" s="194"/>
      <c r="E157" s="194"/>
    </row>
    <row r="158" spans="1:6" ht="15">
      <c r="D158" s="194"/>
      <c r="E158" s="194"/>
    </row>
    <row r="159" spans="1:6" ht="15">
      <c r="D159" s="194"/>
      <c r="E159" s="194"/>
    </row>
    <row r="160" spans="1:6" ht="15">
      <c r="D160" s="194"/>
      <c r="E160" s="194"/>
    </row>
    <row r="161" spans="4:5" ht="15">
      <c r="D161" s="194"/>
      <c r="E161" s="194"/>
    </row>
    <row r="162" spans="4:5" ht="15">
      <c r="D162" s="194"/>
      <c r="E162" s="194"/>
    </row>
    <row r="163" spans="4:5" ht="15">
      <c r="D163" s="194"/>
      <c r="E163" s="194"/>
    </row>
    <row r="164" spans="4:5" ht="15">
      <c r="D164" s="194"/>
      <c r="E164" s="194"/>
    </row>
    <row r="165" spans="4:5" ht="15">
      <c r="D165" s="194"/>
      <c r="E165" s="194"/>
    </row>
    <row r="166" spans="4:5" ht="15">
      <c r="D166" s="194"/>
      <c r="E166" s="194"/>
    </row>
    <row r="167" spans="4:5" ht="15">
      <c r="D167" s="194"/>
      <c r="E167" s="194"/>
    </row>
    <row r="168" spans="4:5" ht="15">
      <c r="D168" s="194"/>
      <c r="E168" s="194"/>
    </row>
    <row r="169" spans="4:5" ht="15">
      <c r="D169" s="194"/>
      <c r="E169" s="194"/>
    </row>
    <row r="170" spans="4:5" ht="15">
      <c r="D170" s="194"/>
      <c r="E170" s="194"/>
    </row>
    <row r="171" spans="4:5" ht="15">
      <c r="D171" s="194"/>
      <c r="E171" s="194"/>
    </row>
    <row r="172" spans="4:5" ht="15">
      <c r="D172" s="194"/>
      <c r="E172" s="194"/>
    </row>
    <row r="173" spans="4:5" ht="15">
      <c r="D173" s="194"/>
      <c r="E173" s="194"/>
    </row>
    <row r="174" spans="4:5" ht="15">
      <c r="D174" s="194"/>
      <c r="E174" s="194"/>
    </row>
    <row r="175" spans="4:5" ht="15">
      <c r="D175" s="194"/>
      <c r="E175" s="194"/>
    </row>
    <row r="176" spans="4:5" ht="15">
      <c r="D176" s="194"/>
      <c r="E176" s="194"/>
    </row>
    <row r="177" spans="4:5" ht="15">
      <c r="D177" s="194"/>
      <c r="E177" s="194"/>
    </row>
    <row r="178" spans="4:5" ht="15">
      <c r="D178" s="194"/>
      <c r="E178" s="194"/>
    </row>
    <row r="179" spans="4:5" ht="15">
      <c r="D179" s="194"/>
      <c r="E179" s="194"/>
    </row>
    <row r="180" spans="4:5" ht="15">
      <c r="D180" s="194"/>
      <c r="E180" s="194"/>
    </row>
    <row r="181" spans="4:5" ht="15">
      <c r="D181" s="194"/>
      <c r="E181" s="194"/>
    </row>
    <row r="182" spans="4:5" ht="15">
      <c r="D182" s="194"/>
      <c r="E182" s="194"/>
    </row>
    <row r="183" spans="4:5" ht="15">
      <c r="D183" s="194"/>
      <c r="E183" s="194"/>
    </row>
    <row r="184" spans="4:5" ht="15">
      <c r="D184" s="194"/>
      <c r="E184" s="194"/>
    </row>
    <row r="185" spans="4:5" ht="15">
      <c r="D185" s="194"/>
      <c r="E185" s="194"/>
    </row>
    <row r="186" spans="4:5" ht="15">
      <c r="D186" s="194"/>
      <c r="E186" s="194"/>
    </row>
    <row r="187" spans="4:5" ht="15">
      <c r="D187" s="194"/>
      <c r="E187" s="194"/>
    </row>
    <row r="188" spans="4:5" ht="15">
      <c r="D188" s="194"/>
      <c r="E188" s="194"/>
    </row>
    <row r="189" spans="4:5" ht="15">
      <c r="D189" s="194"/>
      <c r="E189" s="194"/>
    </row>
    <row r="190" spans="4:5" ht="15">
      <c r="D190" s="194"/>
      <c r="E190" s="194"/>
    </row>
    <row r="191" spans="4:5" ht="15">
      <c r="D191" s="194"/>
      <c r="E191" s="194"/>
    </row>
    <row r="192" spans="4:5" ht="15">
      <c r="D192" s="194"/>
      <c r="E192" s="194"/>
    </row>
    <row r="193" spans="4:5" ht="15">
      <c r="D193" s="194"/>
      <c r="E193" s="194"/>
    </row>
    <row r="194" spans="4:5" ht="15">
      <c r="D194" s="194"/>
      <c r="E194" s="194"/>
    </row>
    <row r="195" spans="4:5" ht="15">
      <c r="D195" s="194"/>
      <c r="E195" s="194"/>
    </row>
    <row r="196" spans="4:5" ht="15">
      <c r="D196" s="194"/>
      <c r="E196" s="194"/>
    </row>
    <row r="197" spans="4:5" ht="15">
      <c r="D197" s="194"/>
      <c r="E197" s="194"/>
    </row>
    <row r="198" spans="4:5" ht="15">
      <c r="D198" s="194"/>
      <c r="E198" s="194"/>
    </row>
    <row r="199" spans="4:5" ht="15">
      <c r="D199" s="194"/>
      <c r="E199" s="194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tabSelected="1" topLeftCell="A25" workbookViewId="0">
      <selection activeCell="I38" sqref="I38"/>
    </sheetView>
  </sheetViews>
  <sheetFormatPr defaultColWidth="9" defaultRowHeight="14.4"/>
  <cols>
    <col min="1" max="1" width="38.6640625" style="233" customWidth="1"/>
    <col min="2" max="2" width="11.6640625" style="233" customWidth="1"/>
    <col min="3" max="3" width="10.5546875" style="233" customWidth="1"/>
    <col min="4" max="4" width="13.44140625" style="233" customWidth="1"/>
    <col min="5" max="5" width="13.33203125" style="233" customWidth="1"/>
    <col min="6" max="16384" width="9" style="233"/>
  </cols>
  <sheetData>
    <row r="1" spans="1:5" ht="20.25" customHeight="1">
      <c r="A1" s="702" t="s">
        <v>734</v>
      </c>
      <c r="B1" s="1089"/>
      <c r="C1" s="247"/>
      <c r="D1" s="247"/>
      <c r="E1" s="247"/>
    </row>
    <row r="2" spans="1:5" ht="15" customHeight="1">
      <c r="A2" s="1090"/>
      <c r="B2" s="1090"/>
      <c r="C2" s="246"/>
      <c r="D2" s="246"/>
      <c r="E2" s="245" t="s">
        <v>610</v>
      </c>
    </row>
    <row r="3" spans="1:5" ht="13.95" customHeight="1">
      <c r="A3" s="244"/>
      <c r="B3" s="243" t="s">
        <v>55</v>
      </c>
      <c r="C3" s="243" t="s">
        <v>56</v>
      </c>
      <c r="D3" s="119" t="s">
        <v>113</v>
      </c>
      <c r="E3" s="119" t="s">
        <v>114</v>
      </c>
    </row>
    <row r="4" spans="1:5" ht="13.95" customHeight="1">
      <c r="A4" s="241"/>
      <c r="B4" s="242" t="s">
        <v>111</v>
      </c>
      <c r="C4" s="242" t="s">
        <v>112</v>
      </c>
      <c r="D4" s="635" t="s">
        <v>692</v>
      </c>
      <c r="E4" s="635" t="s">
        <v>692</v>
      </c>
    </row>
    <row r="5" spans="1:5" ht="13.95" customHeight="1">
      <c r="A5" s="241"/>
      <c r="B5" s="635" t="s">
        <v>60</v>
      </c>
      <c r="C5" s="635" t="s">
        <v>60</v>
      </c>
      <c r="D5" s="635" t="s">
        <v>328</v>
      </c>
      <c r="E5" s="635" t="s">
        <v>328</v>
      </c>
    </row>
    <row r="6" spans="1:5" ht="13.95" customHeight="1">
      <c r="A6" s="241"/>
      <c r="B6" s="40">
        <v>2022</v>
      </c>
      <c r="C6" s="40">
        <v>2022</v>
      </c>
      <c r="D6" s="40" t="s">
        <v>62</v>
      </c>
      <c r="E6" s="40" t="s">
        <v>62</v>
      </c>
    </row>
    <row r="7" spans="1:5" ht="6" customHeight="1">
      <c r="A7" s="241"/>
      <c r="B7" s="240"/>
      <c r="C7" s="240"/>
      <c r="D7" s="208"/>
    </row>
    <row r="8" spans="1:5" ht="15" customHeight="1">
      <c r="A8" s="239" t="s">
        <v>211</v>
      </c>
      <c r="B8" s="1003">
        <v>1270895</v>
      </c>
      <c r="C8" s="1003">
        <v>1788345</v>
      </c>
      <c r="D8" s="1004">
        <v>4836.8981921979066</v>
      </c>
      <c r="E8" s="1004">
        <v>4183.4588752690188</v>
      </c>
    </row>
    <row r="9" spans="1:5" ht="15" customHeight="1">
      <c r="A9" s="1010" t="s">
        <v>403</v>
      </c>
      <c r="B9" s="1003"/>
      <c r="C9" s="1003"/>
      <c r="D9" s="1004"/>
      <c r="E9" s="1004"/>
    </row>
    <row r="10" spans="1:5" ht="14.7" customHeight="1">
      <c r="A10" s="1011" t="s">
        <v>402</v>
      </c>
      <c r="B10" s="1005">
        <v>1136009</v>
      </c>
      <c r="C10" s="1005">
        <v>1617245</v>
      </c>
      <c r="D10" s="1006">
        <v>5713.7561613519765</v>
      </c>
      <c r="E10" s="1006">
        <v>4562.3025276461294</v>
      </c>
    </row>
    <row r="11" spans="1:5" ht="14.7" customHeight="1">
      <c r="A11" s="1011" t="s">
        <v>359</v>
      </c>
      <c r="B11" s="1005">
        <v>370</v>
      </c>
      <c r="C11" s="1005">
        <v>2645</v>
      </c>
      <c r="D11" s="1006">
        <v>203.2967032967033</v>
      </c>
      <c r="E11" s="1006">
        <v>1224.537037037037</v>
      </c>
    </row>
    <row r="12" spans="1:5" ht="14.7" customHeight="1">
      <c r="A12" s="1011" t="s">
        <v>357</v>
      </c>
      <c r="B12" s="1005">
        <v>134516</v>
      </c>
      <c r="C12" s="1005">
        <v>168455</v>
      </c>
      <c r="D12" s="1006">
        <v>2165.7704073418126</v>
      </c>
      <c r="E12" s="1006">
        <v>2377.9644268774705</v>
      </c>
    </row>
    <row r="13" spans="1:5" ht="15" customHeight="1">
      <c r="A13" s="1012" t="s">
        <v>247</v>
      </c>
      <c r="B13" s="1005"/>
      <c r="C13" s="1005"/>
      <c r="D13" s="1006"/>
      <c r="E13" s="1006"/>
    </row>
    <row r="14" spans="1:5" ht="15" customHeight="1">
      <c r="A14" s="1013" t="s">
        <v>401</v>
      </c>
      <c r="B14" s="1003">
        <v>918553</v>
      </c>
      <c r="C14" s="1003">
        <v>1285173</v>
      </c>
      <c r="D14" s="1004">
        <v>4445.3999903208633</v>
      </c>
      <c r="E14" s="1004">
        <v>3720.394279759148</v>
      </c>
    </row>
    <row r="15" spans="1:5" ht="14.55" customHeight="1">
      <c r="A15" s="1014" t="s">
        <v>244</v>
      </c>
      <c r="B15" s="1005">
        <v>35964</v>
      </c>
      <c r="C15" s="1005">
        <v>46752</v>
      </c>
      <c r="D15" s="1006">
        <v>395.38258575197892</v>
      </c>
      <c r="E15" s="1006">
        <v>390.18527791687529</v>
      </c>
    </row>
    <row r="16" spans="1:5" ht="14.55" customHeight="1">
      <c r="A16" s="1014" t="s">
        <v>246</v>
      </c>
      <c r="B16" s="1005">
        <v>381570</v>
      </c>
      <c r="C16" s="1005">
        <v>475932</v>
      </c>
      <c r="D16" s="1006">
        <v>8078.9752276095696</v>
      </c>
      <c r="E16" s="1006">
        <v>5076.0665529010239</v>
      </c>
    </row>
    <row r="17" spans="1:10" ht="14.55" customHeight="1">
      <c r="A17" s="1014" t="s">
        <v>242</v>
      </c>
      <c r="B17" s="1005">
        <v>68137</v>
      </c>
      <c r="C17" s="1005">
        <v>78342</v>
      </c>
      <c r="D17" s="1006">
        <v>5745.1096121416522</v>
      </c>
      <c r="E17" s="1006">
        <v>2365.3985507246375</v>
      </c>
    </row>
    <row r="18" spans="1:10" ht="14.55" customHeight="1">
      <c r="A18" s="1014" t="s">
        <v>241</v>
      </c>
      <c r="B18" s="1005">
        <v>42084</v>
      </c>
      <c r="C18" s="1005">
        <v>59844</v>
      </c>
      <c r="D18" s="1006">
        <v>2847.361299052774</v>
      </c>
      <c r="E18" s="1006">
        <v>2121.3753987947539</v>
      </c>
    </row>
    <row r="19" spans="1:10" ht="14.55" customHeight="1">
      <c r="A19" s="1014" t="s">
        <v>400</v>
      </c>
      <c r="B19" s="1005">
        <v>54423</v>
      </c>
      <c r="C19" s="1005">
        <v>94187</v>
      </c>
      <c r="D19" s="1006">
        <v>31277.586206896551</v>
      </c>
      <c r="E19" s="1006">
        <v>24400.777202072539</v>
      </c>
    </row>
    <row r="20" spans="1:10" ht="14.55" customHeight="1">
      <c r="A20" s="1014" t="s">
        <v>240</v>
      </c>
      <c r="B20" s="1005">
        <v>60914</v>
      </c>
      <c r="C20" s="1005">
        <v>119296</v>
      </c>
      <c r="D20" s="1006">
        <v>8543.3380084151468</v>
      </c>
      <c r="E20" s="1006">
        <v>13775.519630484987</v>
      </c>
    </row>
    <row r="21" spans="1:10" ht="14.55" customHeight="1">
      <c r="A21" s="1014" t="s">
        <v>243</v>
      </c>
      <c r="B21" s="1005">
        <v>54348</v>
      </c>
      <c r="C21" s="1005">
        <v>90808</v>
      </c>
      <c r="D21" s="1006">
        <v>51271.698113207545</v>
      </c>
      <c r="E21" s="1006">
        <v>39141.379310344826</v>
      </c>
    </row>
    <row r="22" spans="1:10" ht="14.55" customHeight="1">
      <c r="A22" s="1014" t="s">
        <v>399</v>
      </c>
      <c r="B22" s="1005">
        <v>69091</v>
      </c>
      <c r="C22" s="1005">
        <v>95946</v>
      </c>
      <c r="D22" s="1006">
        <v>21324.382716049382</v>
      </c>
      <c r="E22" s="1006">
        <v>95946</v>
      </c>
    </row>
    <row r="23" spans="1:10" ht="14.55" customHeight="1">
      <c r="A23" s="1014" t="s">
        <v>398</v>
      </c>
      <c r="B23" s="1005">
        <v>16101</v>
      </c>
      <c r="C23" s="1005">
        <v>24568</v>
      </c>
      <c r="D23" s="1006">
        <v>7220.179372197309</v>
      </c>
      <c r="E23" s="1006">
        <v>5660.8294930875572</v>
      </c>
    </row>
    <row r="24" spans="1:10" ht="14.55" customHeight="1">
      <c r="A24" s="1014" t="s">
        <v>397</v>
      </c>
      <c r="B24" s="1005">
        <v>37523</v>
      </c>
      <c r="C24" s="1005">
        <v>21269</v>
      </c>
      <c r="D24" s="1006">
        <v>2052.680525164114</v>
      </c>
      <c r="E24" s="1006">
        <v>752.08628005657715</v>
      </c>
    </row>
    <row r="25" spans="1:10" ht="14.55" customHeight="1">
      <c r="A25" s="1014" t="s">
        <v>396</v>
      </c>
      <c r="B25" s="1005">
        <v>13337</v>
      </c>
      <c r="C25" s="1005">
        <v>16610</v>
      </c>
      <c r="D25" s="1006">
        <v>15877.380952380952</v>
      </c>
      <c r="E25" s="1006">
        <v>10381.25</v>
      </c>
    </row>
    <row r="26" spans="1:10" ht="14.55" customHeight="1">
      <c r="A26" s="554" t="s">
        <v>245</v>
      </c>
      <c r="B26" s="1005">
        <v>30</v>
      </c>
      <c r="C26" s="1005">
        <v>21</v>
      </c>
      <c r="D26" s="1007"/>
      <c r="E26" s="952"/>
      <c r="F26" s="659"/>
      <c r="G26" s="193"/>
      <c r="H26" s="193"/>
      <c r="I26" s="193"/>
      <c r="J26" s="193"/>
    </row>
    <row r="27" spans="1:10" ht="14.55" customHeight="1">
      <c r="A27" s="1014" t="s">
        <v>395</v>
      </c>
      <c r="B27" s="1005">
        <v>85031</v>
      </c>
      <c r="C27" s="1005">
        <v>161598</v>
      </c>
      <c r="D27" s="1006">
        <v>11696.148555708391</v>
      </c>
      <c r="E27" s="1006">
        <v>7898.2404692082109</v>
      </c>
    </row>
    <row r="28" spans="1:10" ht="15" customHeight="1">
      <c r="A28" s="1013" t="s">
        <v>394</v>
      </c>
      <c r="B28" s="1008">
        <v>128620</v>
      </c>
      <c r="C28" s="1008">
        <v>179232</v>
      </c>
      <c r="D28" s="1009">
        <v>8357.3749187784269</v>
      </c>
      <c r="E28" s="1009">
        <v>10137.556561085972</v>
      </c>
    </row>
    <row r="29" spans="1:10" ht="15" customHeight="1">
      <c r="A29" s="1014" t="s">
        <v>238</v>
      </c>
      <c r="B29" s="1005">
        <v>108542</v>
      </c>
      <c r="C29" s="1005">
        <v>141564</v>
      </c>
      <c r="D29" s="1006">
        <v>9438.434782608696</v>
      </c>
      <c r="E29" s="1006">
        <v>12538.883968113374</v>
      </c>
    </row>
    <row r="30" spans="1:10" ht="15" customHeight="1">
      <c r="A30" s="1014" t="s">
        <v>393</v>
      </c>
      <c r="B30" s="1005">
        <v>14033</v>
      </c>
      <c r="C30" s="1005">
        <v>27745</v>
      </c>
      <c r="D30" s="1006">
        <v>10551.127819548872</v>
      </c>
      <c r="E30" s="1006">
        <v>16417.159763313608</v>
      </c>
    </row>
    <row r="31" spans="1:10" ht="15" customHeight="1">
      <c r="A31" s="1014" t="s">
        <v>392</v>
      </c>
      <c r="B31" s="1005">
        <v>6045</v>
      </c>
      <c r="C31" s="1005">
        <v>9923</v>
      </c>
      <c r="D31" s="1006">
        <v>2361.328125</v>
      </c>
      <c r="E31" s="1006">
        <v>2111.2765957446809</v>
      </c>
    </row>
    <row r="32" spans="1:10" s="193" customFormat="1" ht="15" customHeight="1">
      <c r="A32" s="1013" t="s">
        <v>391</v>
      </c>
      <c r="B32" s="1008">
        <v>165204</v>
      </c>
      <c r="C32" s="1008">
        <v>246805</v>
      </c>
      <c r="D32" s="1009">
        <v>4687.9682179341653</v>
      </c>
      <c r="E32" s="1009">
        <v>4393.1114275542895</v>
      </c>
      <c r="F32" s="238"/>
      <c r="G32" s="233"/>
      <c r="H32" s="233"/>
      <c r="I32" s="233"/>
      <c r="J32" s="233"/>
    </row>
    <row r="33" spans="1:10" ht="14.7" customHeight="1">
      <c r="A33" s="554" t="s">
        <v>390</v>
      </c>
      <c r="B33" s="1005">
        <v>8041</v>
      </c>
      <c r="C33" s="1005">
        <v>22128</v>
      </c>
      <c r="D33" s="1006">
        <v>3407.2033898305085</v>
      </c>
      <c r="E33" s="1006">
        <v>4820.9150326797389</v>
      </c>
      <c r="H33" s="193"/>
      <c r="I33" s="193"/>
      <c r="J33" s="193"/>
    </row>
    <row r="34" spans="1:10" ht="14.7" customHeight="1">
      <c r="A34" s="1014" t="s">
        <v>237</v>
      </c>
      <c r="B34" s="1005">
        <v>31716</v>
      </c>
      <c r="C34" s="1005">
        <v>44617</v>
      </c>
      <c r="D34" s="1006">
        <v>5403.0664395229987</v>
      </c>
      <c r="E34" s="1006">
        <v>9492.9787234042542</v>
      </c>
    </row>
    <row r="35" spans="1:10" ht="14.7" customHeight="1">
      <c r="A35" s="1014" t="s">
        <v>389</v>
      </c>
      <c r="B35" s="1005">
        <v>25761</v>
      </c>
      <c r="C35" s="1005">
        <v>39755</v>
      </c>
      <c r="D35" s="1006">
        <v>5278.8934426229507</v>
      </c>
      <c r="E35" s="1006">
        <v>5846.3235294117649</v>
      </c>
    </row>
    <row r="36" spans="1:10" ht="14.7" customHeight="1">
      <c r="A36" s="1014" t="s">
        <v>388</v>
      </c>
      <c r="B36" s="1005">
        <v>28925</v>
      </c>
      <c r="C36" s="1005">
        <v>39079</v>
      </c>
      <c r="D36" s="1006">
        <v>9483.6065573770502</v>
      </c>
      <c r="E36" s="1006">
        <v>9818.844221105528</v>
      </c>
    </row>
    <row r="37" spans="1:10" ht="14.7" customHeight="1">
      <c r="A37" s="1014" t="s">
        <v>387</v>
      </c>
      <c r="B37" s="1005">
        <v>11825</v>
      </c>
      <c r="C37" s="1005">
        <v>12707</v>
      </c>
      <c r="D37" s="1006">
        <v>11825</v>
      </c>
      <c r="E37" s="1006">
        <v>4813.257575757576</v>
      </c>
    </row>
    <row r="38" spans="1:10" ht="14.7" customHeight="1">
      <c r="A38" s="1014" t="s">
        <v>239</v>
      </c>
      <c r="B38" s="1005">
        <v>10576</v>
      </c>
      <c r="C38" s="1005">
        <v>11892</v>
      </c>
      <c r="D38" s="1006">
        <v>9196.5217391304359</v>
      </c>
      <c r="E38" s="1006">
        <v>8555.3956834532364</v>
      </c>
    </row>
    <row r="39" spans="1:10" ht="14.7" customHeight="1">
      <c r="A39" s="554" t="s">
        <v>386</v>
      </c>
      <c r="B39" s="1005">
        <v>7308</v>
      </c>
      <c r="C39" s="1005">
        <v>9298</v>
      </c>
      <c r="D39" s="1006">
        <v>4807.8947368421059</v>
      </c>
      <c r="E39" s="1006">
        <v>2750.8875739644973</v>
      </c>
    </row>
    <row r="40" spans="1:10" ht="14.7" customHeight="1">
      <c r="A40" s="1014" t="s">
        <v>385</v>
      </c>
      <c r="B40" s="1005">
        <v>2694</v>
      </c>
      <c r="C40" s="1005">
        <v>4861</v>
      </c>
      <c r="D40" s="1006">
        <v>8980</v>
      </c>
      <c r="E40" s="1006">
        <v>8381.0344827586214</v>
      </c>
    </row>
    <row r="41" spans="1:10" ht="14.7" customHeight="1">
      <c r="A41" s="1014" t="s">
        <v>383</v>
      </c>
      <c r="B41" s="1005">
        <v>3790</v>
      </c>
      <c r="C41" s="1005">
        <v>5597</v>
      </c>
      <c r="D41" s="1006">
        <v>11147.058823529411</v>
      </c>
      <c r="E41" s="1006">
        <v>12437.777777777777</v>
      </c>
    </row>
    <row r="42" spans="1:10" ht="14.7" customHeight="1">
      <c r="A42" s="1014" t="s">
        <v>384</v>
      </c>
      <c r="B42" s="1005">
        <v>4309</v>
      </c>
      <c r="C42" s="1005">
        <v>5700</v>
      </c>
      <c r="D42" s="1006">
        <v>7429.3103448275861</v>
      </c>
      <c r="E42" s="1006">
        <v>4634.1463414634145</v>
      </c>
    </row>
    <row r="43" spans="1:10" ht="14.7" customHeight="1">
      <c r="A43" s="1014" t="s">
        <v>382</v>
      </c>
      <c r="B43" s="1005">
        <v>4703</v>
      </c>
      <c r="C43" s="1005">
        <v>4929</v>
      </c>
      <c r="D43" s="1006">
        <v>12058.974358974359</v>
      </c>
      <c r="E43" s="1006">
        <v>4563.8888888888887</v>
      </c>
    </row>
    <row r="44" spans="1:10" ht="14.7" customHeight="1">
      <c r="A44" s="1014" t="s">
        <v>381</v>
      </c>
      <c r="B44" s="1005">
        <v>3443</v>
      </c>
      <c r="C44" s="1005">
        <v>3520</v>
      </c>
      <c r="D44" s="1006">
        <v>26484.615384615387</v>
      </c>
      <c r="E44" s="1006">
        <v>6641.5094339622638</v>
      </c>
    </row>
    <row r="45" spans="1:10" ht="14.7" customHeight="1">
      <c r="A45" s="1014" t="s">
        <v>380</v>
      </c>
      <c r="B45" s="1005">
        <v>985</v>
      </c>
      <c r="C45" s="1005">
        <v>2053</v>
      </c>
      <c r="D45" s="1006">
        <v>5472.2222222222217</v>
      </c>
      <c r="E45" s="1006">
        <v>5402.6315789473683</v>
      </c>
    </row>
    <row r="46" spans="1:10" ht="14.7" customHeight="1">
      <c r="A46" s="1014" t="s">
        <v>379</v>
      </c>
      <c r="B46" s="1005">
        <v>21128</v>
      </c>
      <c r="C46" s="1005">
        <v>40669</v>
      </c>
      <c r="D46" s="1006">
        <v>1566.1971830985915</v>
      </c>
      <c r="E46" s="1006">
        <v>1663.353783231084</v>
      </c>
    </row>
    <row r="47" spans="1:10" ht="15" customHeight="1">
      <c r="A47" s="1013" t="s">
        <v>378</v>
      </c>
      <c r="B47" s="1008">
        <v>54532</v>
      </c>
      <c r="C47" s="1008">
        <v>72079</v>
      </c>
      <c r="D47" s="1009">
        <v>20893.486590038312</v>
      </c>
      <c r="E47" s="1009">
        <v>21075.730994152047</v>
      </c>
    </row>
    <row r="48" spans="1:10" ht="14.7" customHeight="1">
      <c r="A48" s="1014" t="s">
        <v>377</v>
      </c>
      <c r="B48" s="1005">
        <v>50395</v>
      </c>
      <c r="C48" s="1005">
        <v>65962</v>
      </c>
      <c r="D48" s="1006">
        <v>24112.440191387559</v>
      </c>
      <c r="E48" s="1006">
        <v>23144.561403508771</v>
      </c>
    </row>
    <row r="49" spans="1:5" ht="14.7" customHeight="1">
      <c r="A49" s="1014" t="s">
        <v>376</v>
      </c>
      <c r="B49" s="1005">
        <v>4007</v>
      </c>
      <c r="C49" s="1005">
        <v>5805</v>
      </c>
      <c r="D49" s="1006">
        <v>7856.8627450980384</v>
      </c>
      <c r="E49" s="1006">
        <v>12900</v>
      </c>
    </row>
    <row r="50" spans="1:5" ht="14.7" customHeight="1">
      <c r="A50" s="1014" t="s">
        <v>375</v>
      </c>
      <c r="B50" s="1005">
        <v>130</v>
      </c>
      <c r="C50" s="1005">
        <v>312</v>
      </c>
      <c r="D50" s="1006">
        <v>13000</v>
      </c>
      <c r="E50" s="1006">
        <v>2600</v>
      </c>
    </row>
    <row r="51" spans="1:5" ht="14.7" customHeight="1">
      <c r="A51" s="1013" t="s">
        <v>374</v>
      </c>
      <c r="B51" s="1008">
        <v>3986</v>
      </c>
      <c r="C51" s="1008">
        <v>5056</v>
      </c>
      <c r="D51" s="1009">
        <v>1384.0277777777778</v>
      </c>
      <c r="E51" s="1009">
        <v>1062.1848739495797</v>
      </c>
    </row>
    <row r="52" spans="1:5" ht="18" customHeight="1">
      <c r="B52" s="193"/>
    </row>
    <row r="53" spans="1:5" ht="18" customHeight="1">
      <c r="A53" s="237"/>
      <c r="B53" s="236"/>
      <c r="C53" s="236"/>
      <c r="D53" s="236"/>
    </row>
    <row r="54" spans="1:5" ht="18" customHeight="1"/>
    <row r="55" spans="1:5" ht="18" customHeight="1">
      <c r="A55" s="237"/>
      <c r="B55" s="236"/>
      <c r="C55" s="236"/>
      <c r="D55" s="236"/>
    </row>
    <row r="56" spans="1:5" ht="18" customHeight="1">
      <c r="A56" s="237"/>
      <c r="B56" s="236"/>
      <c r="C56" s="236"/>
      <c r="D56" s="236"/>
    </row>
    <row r="57" spans="1:5" ht="18" customHeight="1">
      <c r="A57" s="237"/>
      <c r="B57" s="236"/>
      <c r="C57" s="236"/>
      <c r="D57" s="236"/>
    </row>
    <row r="58" spans="1:5" ht="18" customHeight="1">
      <c r="A58" s="237"/>
      <c r="B58" s="236"/>
      <c r="C58" s="236"/>
      <c r="D58" s="236"/>
    </row>
    <row r="59" spans="1:5" ht="15">
      <c r="A59" s="237"/>
      <c r="B59" s="236"/>
      <c r="C59" s="236"/>
      <c r="D59" s="236"/>
    </row>
    <row r="60" spans="1:5" ht="15">
      <c r="A60" s="237"/>
      <c r="B60" s="236"/>
      <c r="C60" s="236"/>
      <c r="D60" s="236"/>
    </row>
    <row r="61" spans="1:5" ht="15">
      <c r="A61" s="237"/>
      <c r="B61" s="236"/>
      <c r="C61" s="236"/>
      <c r="D61" s="236"/>
    </row>
    <row r="62" spans="1:5" ht="15">
      <c r="A62" s="237"/>
      <c r="B62" s="236"/>
      <c r="C62" s="236"/>
      <c r="D62" s="236"/>
    </row>
    <row r="63" spans="1:5" ht="15">
      <c r="A63" s="237"/>
      <c r="B63" s="236"/>
      <c r="C63" s="236"/>
      <c r="D63" s="236"/>
    </row>
    <row r="64" spans="1:5" ht="15">
      <c r="A64" s="237"/>
      <c r="B64" s="236"/>
      <c r="C64" s="236"/>
      <c r="D64" s="236"/>
    </row>
    <row r="65" spans="1:4" ht="15">
      <c r="A65" s="237"/>
      <c r="B65" s="236"/>
      <c r="C65" s="236"/>
      <c r="D65" s="236"/>
    </row>
    <row r="66" spans="1:4" ht="15">
      <c r="A66" s="237"/>
      <c r="B66" s="236"/>
      <c r="C66" s="236"/>
      <c r="D66" s="236"/>
    </row>
    <row r="67" spans="1:4" ht="15">
      <c r="A67" s="237"/>
      <c r="B67" s="236"/>
      <c r="C67" s="236"/>
      <c r="D67" s="236"/>
    </row>
    <row r="68" spans="1:4" ht="15">
      <c r="A68" s="237"/>
      <c r="B68" s="236"/>
      <c r="C68" s="236"/>
      <c r="D68" s="236"/>
    </row>
    <row r="69" spans="1:4" ht="15">
      <c r="A69" s="237"/>
      <c r="B69" s="236"/>
      <c r="C69" s="236"/>
      <c r="D69" s="236"/>
    </row>
    <row r="70" spans="1:4" ht="15">
      <c r="A70" s="237"/>
      <c r="B70" s="236"/>
      <c r="C70" s="236"/>
      <c r="D70" s="236"/>
    </row>
    <row r="71" spans="1:4" ht="15">
      <c r="A71" s="237"/>
      <c r="B71" s="236"/>
      <c r="C71" s="236"/>
      <c r="D71" s="236"/>
    </row>
    <row r="72" spans="1:4" ht="15">
      <c r="A72" s="237"/>
      <c r="B72" s="236"/>
      <c r="C72" s="236"/>
      <c r="D72" s="236"/>
    </row>
    <row r="73" spans="1:4" ht="15">
      <c r="A73" s="237"/>
      <c r="B73" s="236"/>
      <c r="C73" s="236"/>
      <c r="D73" s="236"/>
    </row>
    <row r="74" spans="1:4" ht="15">
      <c r="A74" s="237"/>
      <c r="B74" s="236"/>
      <c r="C74" s="236"/>
      <c r="D74" s="236"/>
    </row>
    <row r="75" spans="1:4" ht="15">
      <c r="A75" s="237"/>
      <c r="B75" s="236"/>
      <c r="C75" s="236"/>
      <c r="D75" s="236"/>
    </row>
    <row r="76" spans="1:4" ht="15">
      <c r="A76" s="237"/>
      <c r="B76" s="236"/>
      <c r="C76" s="236"/>
      <c r="D76" s="236"/>
    </row>
    <row r="77" spans="1:4" ht="15">
      <c r="A77" s="237"/>
      <c r="B77" s="236"/>
      <c r="C77" s="236"/>
      <c r="D77" s="236"/>
    </row>
    <row r="78" spans="1:4" ht="15">
      <c r="A78" s="237"/>
      <c r="B78" s="236"/>
      <c r="C78" s="236"/>
      <c r="D78" s="236"/>
    </row>
    <row r="79" spans="1:4" ht="15">
      <c r="A79" s="237"/>
      <c r="B79" s="236"/>
      <c r="C79" s="236"/>
      <c r="D79" s="236"/>
    </row>
    <row r="80" spans="1:4" ht="15">
      <c r="A80" s="237"/>
      <c r="B80" s="236"/>
      <c r="C80" s="236"/>
      <c r="D80" s="236"/>
    </row>
    <row r="81" spans="1:4" ht="15">
      <c r="A81" s="237"/>
      <c r="B81" s="236"/>
      <c r="C81" s="236"/>
      <c r="D81" s="236"/>
    </row>
    <row r="82" spans="1:4" ht="15">
      <c r="A82" s="237"/>
      <c r="B82" s="236"/>
      <c r="C82" s="236"/>
      <c r="D82" s="236"/>
    </row>
    <row r="83" spans="1:4" ht="15">
      <c r="A83" s="237"/>
      <c r="B83" s="236"/>
      <c r="C83" s="236"/>
      <c r="D83" s="236"/>
    </row>
    <row r="84" spans="1:4" ht="15">
      <c r="A84" s="237"/>
      <c r="B84" s="236"/>
      <c r="C84" s="236"/>
      <c r="D84" s="236"/>
    </row>
    <row r="85" spans="1:4" ht="15">
      <c r="A85" s="237"/>
      <c r="B85" s="236"/>
      <c r="C85" s="236"/>
      <c r="D85" s="236"/>
    </row>
    <row r="86" spans="1:4" ht="15">
      <c r="A86" s="237"/>
      <c r="B86" s="236"/>
      <c r="C86" s="236"/>
      <c r="D86" s="236"/>
    </row>
    <row r="87" spans="1:4" ht="15">
      <c r="A87" s="237"/>
      <c r="B87" s="236"/>
      <c r="C87" s="236"/>
      <c r="D87" s="236"/>
    </row>
    <row r="88" spans="1:4" ht="15">
      <c r="A88" s="237"/>
      <c r="B88" s="236"/>
      <c r="C88" s="236"/>
      <c r="D88" s="236"/>
    </row>
    <row r="89" spans="1:4" ht="15">
      <c r="A89" s="237"/>
      <c r="B89" s="236"/>
      <c r="C89" s="236"/>
      <c r="D89" s="236"/>
    </row>
    <row r="90" spans="1:4" ht="15">
      <c r="A90" s="237"/>
      <c r="B90" s="236"/>
      <c r="C90" s="236"/>
      <c r="D90" s="236"/>
    </row>
    <row r="91" spans="1:4" ht="15">
      <c r="A91" s="237"/>
      <c r="B91" s="236"/>
      <c r="C91" s="236"/>
      <c r="D91" s="236"/>
    </row>
    <row r="92" spans="1:4" ht="15">
      <c r="A92" s="237"/>
      <c r="B92" s="236"/>
      <c r="C92" s="236"/>
      <c r="D92" s="236"/>
    </row>
    <row r="93" spans="1:4" ht="15">
      <c r="A93" s="237"/>
      <c r="B93" s="236"/>
      <c r="C93" s="236"/>
      <c r="D93" s="236"/>
    </row>
    <row r="94" spans="1:4" ht="15">
      <c r="A94" s="237"/>
      <c r="B94" s="236"/>
      <c r="C94" s="236"/>
      <c r="D94" s="236"/>
    </row>
    <row r="95" spans="1:4" ht="15">
      <c r="A95" s="237"/>
      <c r="B95" s="236"/>
      <c r="C95" s="236"/>
      <c r="D95" s="236"/>
    </row>
    <row r="96" spans="1:4" ht="15">
      <c r="A96" s="237"/>
      <c r="B96" s="236"/>
      <c r="C96" s="236"/>
      <c r="D96" s="236"/>
    </row>
    <row r="97" spans="1:4" ht="15">
      <c r="A97" s="237"/>
      <c r="B97" s="236"/>
      <c r="C97" s="236"/>
      <c r="D97" s="236"/>
    </row>
    <row r="98" spans="1:4" ht="15">
      <c r="A98" s="237"/>
      <c r="B98" s="236"/>
      <c r="C98" s="236"/>
      <c r="D98" s="236"/>
    </row>
    <row r="99" spans="1:4" ht="15">
      <c r="A99" s="237"/>
      <c r="B99" s="236"/>
      <c r="C99" s="236"/>
      <c r="D99" s="236"/>
    </row>
    <row r="100" spans="1:4" ht="15">
      <c r="A100" s="237"/>
      <c r="B100" s="236"/>
      <c r="C100" s="236"/>
      <c r="D100" s="236"/>
    </row>
    <row r="101" spans="1:4" ht="15">
      <c r="A101" s="237"/>
      <c r="B101" s="236"/>
      <c r="C101" s="236"/>
      <c r="D101" s="236"/>
    </row>
    <row r="102" spans="1:4" ht="15">
      <c r="A102" s="237"/>
      <c r="B102" s="236"/>
      <c r="C102" s="236"/>
      <c r="D102" s="236"/>
    </row>
    <row r="103" spans="1:4" ht="15">
      <c r="A103" s="237"/>
      <c r="B103" s="236"/>
      <c r="C103" s="236"/>
      <c r="D103" s="236"/>
    </row>
    <row r="104" spans="1:4" ht="15">
      <c r="A104" s="237"/>
      <c r="B104" s="236"/>
      <c r="C104" s="236"/>
      <c r="D104" s="236"/>
    </row>
    <row r="105" spans="1:4" ht="15">
      <c r="A105" s="237"/>
      <c r="B105" s="236"/>
      <c r="C105" s="236"/>
      <c r="D105" s="236"/>
    </row>
    <row r="106" spans="1:4" ht="15">
      <c r="A106" s="237"/>
      <c r="B106" s="236"/>
      <c r="C106" s="236"/>
      <c r="D106" s="236"/>
    </row>
    <row r="107" spans="1:4" ht="15">
      <c r="A107" s="237"/>
      <c r="B107" s="236"/>
      <c r="C107" s="236"/>
      <c r="D107" s="236"/>
    </row>
    <row r="108" spans="1:4" ht="15">
      <c r="A108" s="237"/>
      <c r="B108" s="236"/>
      <c r="C108" s="236"/>
      <c r="D108" s="236"/>
    </row>
    <row r="109" spans="1:4" ht="15">
      <c r="A109" s="237"/>
      <c r="B109" s="236"/>
      <c r="C109" s="236"/>
      <c r="D109" s="236"/>
    </row>
    <row r="110" spans="1:4" ht="15">
      <c r="A110" s="237"/>
      <c r="B110" s="236"/>
      <c r="C110" s="236"/>
      <c r="D110" s="236"/>
    </row>
    <row r="111" spans="1:4" ht="15">
      <c r="A111" s="237"/>
      <c r="B111" s="236"/>
      <c r="C111" s="236"/>
      <c r="D111" s="236"/>
    </row>
    <row r="112" spans="1:4" ht="15">
      <c r="A112" s="237"/>
      <c r="B112" s="236"/>
      <c r="C112" s="236"/>
      <c r="D112" s="236"/>
    </row>
    <row r="113" spans="1:4" ht="15">
      <c r="A113" s="237"/>
      <c r="B113" s="236"/>
      <c r="C113" s="236"/>
      <c r="D113" s="236"/>
    </row>
    <row r="114" spans="1:4" ht="15">
      <c r="A114" s="237"/>
      <c r="B114" s="236"/>
      <c r="C114" s="236"/>
      <c r="D114" s="236"/>
    </row>
    <row r="115" spans="1:4" ht="15">
      <c r="A115" s="237"/>
      <c r="B115" s="236"/>
      <c r="C115" s="236"/>
      <c r="D115" s="236"/>
    </row>
    <row r="116" spans="1:4" ht="15">
      <c r="A116" s="237"/>
      <c r="B116" s="236"/>
      <c r="C116" s="236"/>
      <c r="D116" s="236"/>
    </row>
    <row r="117" spans="1:4" ht="15">
      <c r="A117" s="237"/>
      <c r="B117" s="236"/>
      <c r="C117" s="236"/>
      <c r="D117" s="236"/>
    </row>
    <row r="118" spans="1:4" ht="15">
      <c r="A118" s="237"/>
      <c r="B118" s="236"/>
      <c r="C118" s="236"/>
      <c r="D118" s="236"/>
    </row>
    <row r="119" spans="1:4" ht="15">
      <c r="A119" s="237"/>
      <c r="B119" s="236"/>
      <c r="C119" s="236"/>
      <c r="D119" s="236"/>
    </row>
    <row r="120" spans="1:4" ht="15">
      <c r="A120" s="237"/>
      <c r="B120" s="236"/>
      <c r="C120" s="236"/>
      <c r="D120" s="236"/>
    </row>
    <row r="121" spans="1:4" ht="15">
      <c r="A121" s="237"/>
      <c r="B121" s="236"/>
      <c r="C121" s="236"/>
      <c r="D121" s="236"/>
    </row>
    <row r="122" spans="1:4" ht="15">
      <c r="A122" s="237"/>
      <c r="B122" s="236"/>
      <c r="C122" s="236"/>
      <c r="D122" s="236"/>
    </row>
    <row r="123" spans="1:4" ht="15">
      <c r="A123" s="237"/>
      <c r="B123" s="236"/>
      <c r="C123" s="236"/>
      <c r="D123" s="236"/>
    </row>
    <row r="124" spans="1:4" ht="15">
      <c r="A124" s="237"/>
      <c r="B124" s="236"/>
      <c r="C124" s="236"/>
      <c r="D124" s="236"/>
    </row>
    <row r="125" spans="1:4" ht="15">
      <c r="A125" s="237"/>
      <c r="B125" s="236"/>
      <c r="C125" s="236"/>
      <c r="D125" s="236"/>
    </row>
    <row r="126" spans="1:4" ht="15">
      <c r="A126" s="237"/>
      <c r="B126" s="236"/>
      <c r="C126" s="236"/>
      <c r="D126" s="236"/>
    </row>
    <row r="127" spans="1:4" ht="15">
      <c r="A127" s="237"/>
      <c r="B127" s="236"/>
      <c r="C127" s="236"/>
      <c r="D127" s="236"/>
    </row>
    <row r="128" spans="1:4" ht="15">
      <c r="A128" s="237"/>
      <c r="B128" s="236"/>
      <c r="C128" s="236"/>
      <c r="D128" s="236"/>
    </row>
    <row r="129" spans="1:4" ht="15">
      <c r="A129" s="237"/>
      <c r="B129" s="236"/>
      <c r="C129" s="236"/>
      <c r="D129" s="236"/>
    </row>
    <row r="130" spans="1:4" ht="15">
      <c r="A130" s="237"/>
      <c r="B130" s="236"/>
      <c r="C130" s="236"/>
      <c r="D130" s="236"/>
    </row>
    <row r="131" spans="1:4" ht="15">
      <c r="A131" s="237"/>
      <c r="B131" s="236"/>
      <c r="C131" s="236"/>
      <c r="D131" s="236"/>
    </row>
    <row r="132" spans="1:4" ht="15">
      <c r="A132" s="237"/>
      <c r="B132" s="236"/>
      <c r="C132" s="236"/>
      <c r="D132" s="236"/>
    </row>
    <row r="133" spans="1:4" ht="15">
      <c r="A133" s="237"/>
      <c r="B133" s="236"/>
      <c r="C133" s="236"/>
      <c r="D133" s="236"/>
    </row>
    <row r="134" spans="1:4" ht="15">
      <c r="A134" s="237"/>
      <c r="B134" s="236"/>
      <c r="C134" s="236"/>
      <c r="D134" s="236"/>
    </row>
    <row r="135" spans="1:4" ht="15">
      <c r="A135" s="237"/>
      <c r="B135" s="236"/>
      <c r="C135" s="236"/>
      <c r="D135" s="236"/>
    </row>
    <row r="136" spans="1:4" ht="15">
      <c r="A136" s="237"/>
      <c r="B136" s="236"/>
      <c r="C136" s="236"/>
      <c r="D136" s="236"/>
    </row>
    <row r="137" spans="1:4" ht="15">
      <c r="A137" s="237"/>
      <c r="B137" s="236"/>
      <c r="C137" s="236"/>
      <c r="D137" s="236"/>
    </row>
    <row r="138" spans="1:4" ht="15">
      <c r="A138" s="237"/>
      <c r="B138" s="236"/>
      <c r="C138" s="236"/>
      <c r="D138" s="236"/>
    </row>
    <row r="139" spans="1:4" ht="15">
      <c r="A139" s="237"/>
      <c r="B139" s="236"/>
      <c r="C139" s="236"/>
      <c r="D139" s="236"/>
    </row>
    <row r="140" spans="1:4" ht="15">
      <c r="A140" s="237"/>
      <c r="B140" s="236"/>
      <c r="C140" s="236"/>
      <c r="D140" s="236"/>
    </row>
    <row r="141" spans="1:4" ht="15">
      <c r="A141" s="237"/>
      <c r="B141" s="236"/>
      <c r="C141" s="236"/>
      <c r="D141" s="236"/>
    </row>
    <row r="142" spans="1:4" ht="15">
      <c r="A142" s="237"/>
      <c r="B142" s="236"/>
      <c r="C142" s="236"/>
      <c r="D142" s="236"/>
    </row>
    <row r="143" spans="1:4" ht="15">
      <c r="A143" s="237"/>
      <c r="B143" s="236"/>
      <c r="C143" s="236"/>
      <c r="D143" s="236"/>
    </row>
    <row r="144" spans="1:4" ht="15">
      <c r="A144" s="237"/>
      <c r="B144" s="236"/>
      <c r="C144" s="236"/>
      <c r="D144" s="236"/>
    </row>
    <row r="145" spans="1:4" ht="15">
      <c r="A145" s="237"/>
      <c r="B145" s="236"/>
      <c r="C145" s="236"/>
      <c r="D145" s="236"/>
    </row>
    <row r="146" spans="1:4" ht="15">
      <c r="A146" s="237"/>
      <c r="B146" s="236"/>
      <c r="C146" s="236"/>
      <c r="D146" s="236"/>
    </row>
    <row r="147" spans="1:4" ht="15">
      <c r="A147" s="237"/>
      <c r="B147" s="236"/>
      <c r="C147" s="236"/>
      <c r="D147" s="236"/>
    </row>
    <row r="148" spans="1:4" ht="15">
      <c r="A148" s="237"/>
      <c r="B148" s="236"/>
      <c r="C148" s="236"/>
      <c r="D148" s="236"/>
    </row>
    <row r="149" spans="1:4" ht="15">
      <c r="A149" s="237"/>
      <c r="B149" s="236"/>
      <c r="C149" s="236"/>
      <c r="D149" s="236"/>
    </row>
    <row r="150" spans="1:4" ht="18">
      <c r="A150" s="235"/>
      <c r="B150" s="234"/>
      <c r="C150" s="234"/>
      <c r="D150" s="234"/>
    </row>
    <row r="151" spans="1:4" ht="18">
      <c r="A151" s="235"/>
      <c r="B151" s="234"/>
      <c r="C151" s="234"/>
      <c r="D151" s="234"/>
    </row>
    <row r="152" spans="1:4" ht="15">
      <c r="B152" s="234"/>
      <c r="C152" s="234"/>
      <c r="D152" s="234"/>
    </row>
    <row r="153" spans="1:4" ht="15">
      <c r="B153" s="234"/>
      <c r="C153" s="234"/>
      <c r="D153" s="234"/>
    </row>
    <row r="154" spans="1:4" ht="15">
      <c r="B154" s="234"/>
      <c r="C154" s="234"/>
      <c r="D154" s="234"/>
    </row>
    <row r="155" spans="1:4" ht="15">
      <c r="B155" s="234"/>
      <c r="C155" s="234"/>
      <c r="D155" s="234"/>
    </row>
    <row r="156" spans="1:4" ht="15">
      <c r="B156" s="234"/>
      <c r="C156" s="234"/>
      <c r="D156" s="234"/>
    </row>
    <row r="157" spans="1:4" ht="15">
      <c r="B157" s="234"/>
      <c r="C157" s="234"/>
      <c r="D157" s="234"/>
    </row>
    <row r="158" spans="1:4" ht="15">
      <c r="B158" s="234"/>
      <c r="C158" s="234"/>
      <c r="D158" s="234"/>
    </row>
    <row r="159" spans="1:4" ht="15">
      <c r="B159" s="234"/>
      <c r="C159" s="234"/>
      <c r="D159" s="234"/>
    </row>
    <row r="160" spans="1:4" ht="15">
      <c r="B160" s="234"/>
      <c r="C160" s="234"/>
      <c r="D160" s="234"/>
    </row>
    <row r="161" spans="2:4" ht="15">
      <c r="B161" s="234"/>
      <c r="C161" s="234"/>
      <c r="D161" s="234"/>
    </row>
    <row r="162" spans="2:4" ht="15">
      <c r="B162" s="234"/>
      <c r="C162" s="234"/>
      <c r="D162" s="234"/>
    </row>
    <row r="163" spans="2:4" ht="15">
      <c r="B163" s="234"/>
      <c r="C163" s="234"/>
      <c r="D163" s="234"/>
    </row>
    <row r="164" spans="2:4" ht="15">
      <c r="B164" s="234"/>
      <c r="C164" s="234"/>
      <c r="D164" s="234"/>
    </row>
    <row r="165" spans="2:4" ht="15">
      <c r="B165" s="234"/>
      <c r="C165" s="234"/>
      <c r="D165" s="234"/>
    </row>
    <row r="166" spans="2:4" ht="15">
      <c r="B166" s="234"/>
      <c r="C166" s="234"/>
      <c r="D166" s="234"/>
    </row>
    <row r="167" spans="2:4" ht="15">
      <c r="B167" s="234"/>
      <c r="C167" s="234"/>
      <c r="D167" s="234"/>
    </row>
    <row r="168" spans="2:4" ht="15">
      <c r="B168" s="234"/>
      <c r="C168" s="234"/>
      <c r="D168" s="234"/>
    </row>
    <row r="169" spans="2:4" ht="15">
      <c r="B169" s="234"/>
      <c r="C169" s="234"/>
      <c r="D169" s="234"/>
    </row>
    <row r="170" spans="2:4" ht="15">
      <c r="B170" s="234"/>
      <c r="C170" s="234"/>
      <c r="D170" s="234"/>
    </row>
    <row r="171" spans="2:4" ht="15">
      <c r="B171" s="234"/>
      <c r="C171" s="234"/>
      <c r="D171" s="234"/>
    </row>
    <row r="172" spans="2:4" ht="15">
      <c r="B172" s="234"/>
      <c r="C172" s="234"/>
      <c r="D172" s="234"/>
    </row>
    <row r="173" spans="2:4" ht="15">
      <c r="B173" s="234"/>
      <c r="C173" s="234"/>
      <c r="D173" s="234"/>
    </row>
    <row r="174" spans="2:4" ht="15">
      <c r="B174" s="234"/>
      <c r="C174" s="234"/>
      <c r="D174" s="234"/>
    </row>
    <row r="175" spans="2:4" ht="15">
      <c r="B175" s="234"/>
      <c r="C175" s="234"/>
      <c r="D175" s="234"/>
    </row>
    <row r="176" spans="2:4" ht="15">
      <c r="B176" s="234"/>
      <c r="C176" s="234"/>
      <c r="D176" s="234"/>
    </row>
    <row r="177" spans="2:4" ht="15">
      <c r="B177" s="234"/>
      <c r="C177" s="234"/>
      <c r="D177" s="234"/>
    </row>
    <row r="178" spans="2:4" ht="15">
      <c r="B178" s="234"/>
      <c r="C178" s="234"/>
      <c r="D178" s="234"/>
    </row>
    <row r="179" spans="2:4" ht="15">
      <c r="B179" s="234"/>
      <c r="C179" s="234"/>
      <c r="D179" s="234"/>
    </row>
    <row r="180" spans="2:4" ht="15">
      <c r="B180" s="234"/>
      <c r="C180" s="234"/>
      <c r="D180" s="234"/>
    </row>
    <row r="181" spans="2:4" ht="15">
      <c r="B181" s="234"/>
      <c r="C181" s="234"/>
      <c r="D181" s="234"/>
    </row>
    <row r="182" spans="2:4" ht="15">
      <c r="B182" s="234"/>
      <c r="C182" s="234"/>
      <c r="D182" s="234"/>
    </row>
    <row r="183" spans="2:4" ht="15">
      <c r="B183" s="234"/>
      <c r="C183" s="234"/>
      <c r="D183" s="234"/>
    </row>
    <row r="184" spans="2:4" ht="15">
      <c r="B184" s="234"/>
      <c r="C184" s="234"/>
      <c r="D184" s="234"/>
    </row>
    <row r="185" spans="2:4" ht="15">
      <c r="B185" s="234"/>
      <c r="C185" s="234"/>
      <c r="D185" s="234"/>
    </row>
    <row r="186" spans="2:4" ht="15">
      <c r="B186" s="234"/>
      <c r="C186" s="234"/>
      <c r="D186" s="234"/>
    </row>
    <row r="187" spans="2:4" ht="15">
      <c r="B187" s="234"/>
      <c r="C187" s="234"/>
      <c r="D187" s="234"/>
    </row>
    <row r="188" spans="2:4" ht="15">
      <c r="B188" s="234"/>
      <c r="C188" s="234"/>
      <c r="D188" s="234"/>
    </row>
    <row r="189" spans="2:4" ht="15">
      <c r="B189" s="234"/>
      <c r="C189" s="234"/>
      <c r="D189" s="234"/>
    </row>
    <row r="190" spans="2:4" ht="15">
      <c r="B190" s="234"/>
      <c r="C190" s="234"/>
      <c r="D190" s="234"/>
    </row>
    <row r="191" spans="2:4" ht="15">
      <c r="B191" s="234"/>
      <c r="C191" s="234"/>
      <c r="D191" s="234"/>
    </row>
    <row r="192" spans="2:4" ht="15">
      <c r="B192" s="234"/>
      <c r="C192" s="234"/>
      <c r="D192" s="234"/>
    </row>
    <row r="193" spans="2:4" ht="15">
      <c r="B193" s="234"/>
      <c r="C193" s="234"/>
      <c r="D193" s="234"/>
    </row>
    <row r="194" spans="2:4" ht="15">
      <c r="B194" s="234"/>
      <c r="C194" s="234"/>
      <c r="D194" s="234"/>
    </row>
    <row r="195" spans="2:4" ht="15">
      <c r="B195" s="234"/>
      <c r="C195" s="234"/>
      <c r="D195" s="234"/>
    </row>
    <row r="196" spans="2:4" ht="15">
      <c r="B196" s="234"/>
      <c r="C196" s="234"/>
      <c r="D196" s="234"/>
    </row>
    <row r="197" spans="2:4" ht="15">
      <c r="B197" s="234"/>
      <c r="C197" s="234"/>
      <c r="D197" s="234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I19" sqref="I19"/>
    </sheetView>
  </sheetViews>
  <sheetFormatPr defaultColWidth="9.33203125" defaultRowHeight="13.2"/>
  <cols>
    <col min="1" max="1" width="45" style="248" customWidth="1"/>
    <col min="2" max="5" width="8.33203125" style="248" customWidth="1"/>
    <col min="6" max="6" width="9.6640625" style="248" customWidth="1"/>
    <col min="7" max="7" width="9.5546875" style="248" bestFit="1" customWidth="1"/>
    <col min="8" max="16384" width="9.33203125" style="248"/>
  </cols>
  <sheetData>
    <row r="1" spans="1:10" ht="20.100000000000001" customHeight="1">
      <c r="A1" s="263" t="s">
        <v>595</v>
      </c>
      <c r="B1" s="1088"/>
    </row>
    <row r="2" spans="1:10" ht="20.100000000000001" customHeight="1">
      <c r="A2" s="1088"/>
      <c r="B2" s="1088"/>
    </row>
    <row r="3" spans="1:10" ht="20.100000000000001" customHeight="1"/>
    <row r="4" spans="1:10" ht="27" customHeight="1">
      <c r="A4" s="262"/>
      <c r="B4" s="261">
        <v>2018</v>
      </c>
      <c r="C4" s="261">
        <v>2019</v>
      </c>
      <c r="D4" s="261">
        <v>2020</v>
      </c>
      <c r="E4" s="261">
        <v>2021</v>
      </c>
      <c r="F4" s="261" t="s">
        <v>683</v>
      </c>
      <c r="G4" s="260"/>
    </row>
    <row r="5" spans="1:10" ht="21" customHeight="1"/>
    <row r="6" spans="1:10" ht="20.100000000000001" customHeight="1">
      <c r="A6" s="259" t="s">
        <v>625</v>
      </c>
      <c r="B6" s="824">
        <v>95385.2</v>
      </c>
      <c r="C6" s="824">
        <v>96484</v>
      </c>
      <c r="D6" s="824">
        <v>97582.7</v>
      </c>
      <c r="E6" s="824">
        <v>98506.2</v>
      </c>
      <c r="F6" s="830">
        <v>99461.7</v>
      </c>
      <c r="G6" s="257"/>
      <c r="H6" s="256"/>
      <c r="I6" s="256"/>
      <c r="J6" s="256"/>
    </row>
    <row r="7" spans="1:10" ht="20.100000000000001" customHeight="1">
      <c r="A7" s="827" t="s">
        <v>421</v>
      </c>
      <c r="B7" s="825"/>
      <c r="C7" s="825"/>
      <c r="D7" s="825"/>
      <c r="E7" s="825"/>
      <c r="F7" s="831"/>
      <c r="H7" s="256"/>
      <c r="I7" s="256"/>
      <c r="J7" s="256"/>
    </row>
    <row r="8" spans="1:10" ht="20.100000000000001" customHeight="1">
      <c r="A8" s="828" t="s">
        <v>420</v>
      </c>
      <c r="B8" s="825">
        <v>47427.1</v>
      </c>
      <c r="C8" s="825">
        <v>48017.7</v>
      </c>
      <c r="D8" s="825">
        <v>48626</v>
      </c>
      <c r="E8" s="825">
        <v>49097.1</v>
      </c>
      <c r="F8" s="831">
        <v>49607.3</v>
      </c>
    </row>
    <row r="9" spans="1:10" ht="20.100000000000001" customHeight="1">
      <c r="A9" s="828" t="s">
        <v>419</v>
      </c>
      <c r="B9" s="825">
        <v>47958.1</v>
      </c>
      <c r="C9" s="825">
        <v>48466.3</v>
      </c>
      <c r="D9" s="825">
        <v>48956.7</v>
      </c>
      <c r="E9" s="825">
        <v>49409.1</v>
      </c>
      <c r="F9" s="831">
        <v>49854.400000000001</v>
      </c>
    </row>
    <row r="10" spans="1:10" ht="20.100000000000001" customHeight="1">
      <c r="A10" s="827" t="s">
        <v>418</v>
      </c>
      <c r="B10" s="825"/>
      <c r="C10" s="825"/>
      <c r="D10" s="825"/>
      <c r="E10" s="825"/>
      <c r="F10" s="832"/>
    </row>
    <row r="11" spans="1:10" ht="20.100000000000001" customHeight="1">
      <c r="A11" s="828" t="s">
        <v>417</v>
      </c>
      <c r="B11" s="825">
        <v>32636.9</v>
      </c>
      <c r="C11" s="825">
        <v>33816.6</v>
      </c>
      <c r="D11" s="825">
        <v>35867.199999999997</v>
      </c>
      <c r="E11" s="825">
        <v>36564.699999999997</v>
      </c>
      <c r="F11" s="831">
        <v>37089.300000000003</v>
      </c>
      <c r="G11" s="249"/>
    </row>
    <row r="12" spans="1:10" ht="20.100000000000001" customHeight="1">
      <c r="A12" s="828" t="s">
        <v>416</v>
      </c>
      <c r="B12" s="825">
        <v>62748.3</v>
      </c>
      <c r="C12" s="825">
        <v>62667.4</v>
      </c>
      <c r="D12" s="825">
        <v>61715.5</v>
      </c>
      <c r="E12" s="825">
        <v>61941.5</v>
      </c>
      <c r="F12" s="831">
        <v>62372.4</v>
      </c>
      <c r="G12" s="249"/>
    </row>
    <row r="13" spans="1:10" ht="20.100000000000001" customHeight="1">
      <c r="A13" s="829" t="s">
        <v>415</v>
      </c>
      <c r="B13" s="826">
        <v>1.17</v>
      </c>
      <c r="C13" s="826">
        <v>1.1499999999999999</v>
      </c>
      <c r="D13" s="826">
        <v>1.1399999999999999</v>
      </c>
      <c r="E13" s="826">
        <v>0.95</v>
      </c>
      <c r="F13" s="832">
        <v>0.97</v>
      </c>
      <c r="H13" s="254"/>
      <c r="I13" s="254"/>
    </row>
    <row r="14" spans="1:10" ht="20.100000000000001" customHeight="1">
      <c r="A14" s="829" t="s">
        <v>414</v>
      </c>
      <c r="B14" s="825">
        <v>98.9</v>
      </c>
      <c r="C14" s="825">
        <v>99.1</v>
      </c>
      <c r="D14" s="825">
        <v>99.2</v>
      </c>
      <c r="E14" s="825">
        <v>99.4</v>
      </c>
      <c r="F14" s="831">
        <v>99.5</v>
      </c>
      <c r="H14" s="254"/>
      <c r="I14" s="254"/>
    </row>
    <row r="15" spans="1:10" ht="20.100000000000001" customHeight="1">
      <c r="A15" s="829" t="s">
        <v>413</v>
      </c>
      <c r="B15" s="825">
        <v>114.8</v>
      </c>
      <c r="C15" s="825">
        <v>111.5</v>
      </c>
      <c r="D15" s="825">
        <v>112.1</v>
      </c>
      <c r="E15" s="825">
        <v>112</v>
      </c>
      <c r="F15" s="831">
        <v>112</v>
      </c>
      <c r="H15" s="254"/>
      <c r="I15" s="254"/>
    </row>
    <row r="16" spans="1:10" ht="20.100000000000001" customHeight="1">
      <c r="A16" s="829" t="s">
        <v>412</v>
      </c>
      <c r="B16" s="825">
        <v>34.215900867790964</v>
      </c>
      <c r="C16" s="825">
        <v>35.048938331016835</v>
      </c>
      <c r="D16" s="825">
        <v>36.75570858598342</v>
      </c>
      <c r="E16" s="825">
        <v>37.119171740260732</v>
      </c>
      <c r="F16" s="831">
        <v>37.299999999999997</v>
      </c>
      <c r="G16" s="254"/>
    </row>
    <row r="17" spans="1:8" ht="20.100000000000001" customHeight="1">
      <c r="A17" s="829" t="s">
        <v>411</v>
      </c>
      <c r="B17" s="826">
        <v>2.0499999999999998</v>
      </c>
      <c r="C17" s="826">
        <v>2.09</v>
      </c>
      <c r="D17" s="826">
        <v>2.12</v>
      </c>
      <c r="E17" s="826">
        <v>2.11</v>
      </c>
      <c r="F17" s="833">
        <v>2.0099999999999998</v>
      </c>
      <c r="G17" s="254"/>
    </row>
    <row r="18" spans="1:8" ht="20.100000000000001" customHeight="1">
      <c r="A18" s="829" t="s">
        <v>410</v>
      </c>
      <c r="B18" s="825">
        <v>14.6</v>
      </c>
      <c r="C18" s="825">
        <v>16.3</v>
      </c>
      <c r="D18" s="825">
        <v>16.3</v>
      </c>
      <c r="E18" s="825">
        <v>15.7</v>
      </c>
      <c r="F18" s="831">
        <v>14.9</v>
      </c>
      <c r="G18" s="249"/>
    </row>
    <row r="19" spans="1:8" ht="20.100000000000001" customHeight="1">
      <c r="A19" s="829" t="s">
        <v>409</v>
      </c>
      <c r="B19" s="825">
        <v>6.82</v>
      </c>
      <c r="C19" s="825">
        <v>6.32</v>
      </c>
      <c r="D19" s="825">
        <v>6.1</v>
      </c>
      <c r="E19" s="825">
        <v>6.4</v>
      </c>
      <c r="F19" s="831">
        <v>7</v>
      </c>
      <c r="G19" s="249"/>
    </row>
    <row r="20" spans="1:8" ht="20.100000000000001" customHeight="1">
      <c r="A20" s="829" t="s">
        <v>408</v>
      </c>
      <c r="B20" s="825">
        <v>14.2</v>
      </c>
      <c r="C20" s="825">
        <v>14</v>
      </c>
      <c r="D20" s="825">
        <v>13.9</v>
      </c>
      <c r="E20" s="825">
        <v>13.6</v>
      </c>
      <c r="F20" s="831">
        <v>12.1</v>
      </c>
      <c r="G20" s="249"/>
    </row>
    <row r="21" spans="1:8" ht="20.100000000000001" customHeight="1">
      <c r="A21" s="829" t="s">
        <v>407</v>
      </c>
      <c r="B21" s="825">
        <v>21.4</v>
      </c>
      <c r="C21" s="825">
        <v>21</v>
      </c>
      <c r="D21" s="825">
        <v>22.3</v>
      </c>
      <c r="E21" s="825">
        <v>20.5</v>
      </c>
      <c r="F21" s="831">
        <v>18.899999999999999</v>
      </c>
      <c r="G21" s="249"/>
    </row>
    <row r="22" spans="1:8" ht="18" customHeight="1">
      <c r="A22" s="829" t="s">
        <v>626</v>
      </c>
      <c r="B22" s="825">
        <v>73.5</v>
      </c>
      <c r="C22" s="825">
        <v>73.599999999999994</v>
      </c>
      <c r="D22" s="825">
        <v>73.7</v>
      </c>
      <c r="E22" s="825">
        <v>73.599999999999994</v>
      </c>
      <c r="F22" s="831">
        <v>73.599999999999994</v>
      </c>
      <c r="G22" s="249"/>
    </row>
    <row r="23" spans="1:8" ht="18" customHeight="1">
      <c r="A23" s="251"/>
      <c r="F23" s="250"/>
    </row>
    <row r="24" spans="1:8" ht="18" customHeight="1">
      <c r="C24" s="249"/>
      <c r="D24" s="249"/>
      <c r="E24" s="249"/>
      <c r="F24" s="250"/>
      <c r="G24" s="250"/>
      <c r="H24" s="250"/>
    </row>
    <row r="25" spans="1:8" ht="18" customHeight="1">
      <c r="C25" s="249"/>
      <c r="D25" s="249"/>
      <c r="E25" s="249"/>
      <c r="F25" s="250"/>
    </row>
    <row r="26" spans="1:8" ht="18" customHeight="1">
      <c r="C26" s="249"/>
      <c r="D26" s="249"/>
      <c r="E26" s="249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I19" sqref="I19"/>
    </sheetView>
  </sheetViews>
  <sheetFormatPr defaultColWidth="9.33203125" defaultRowHeight="13.2"/>
  <cols>
    <col min="1" max="1" width="39.33203125" style="248" customWidth="1"/>
    <col min="2" max="3" width="9.6640625" style="248" customWidth="1"/>
    <col min="4" max="4" width="8.33203125" style="248" customWidth="1"/>
    <col min="5" max="6" width="9.6640625" style="248" customWidth="1"/>
    <col min="7" max="7" width="10.44140625" style="248" customWidth="1"/>
    <col min="8" max="16384" width="9.33203125" style="248"/>
  </cols>
  <sheetData>
    <row r="1" spans="1:15" ht="18" customHeight="1">
      <c r="A1" s="263" t="s">
        <v>596</v>
      </c>
      <c r="B1" s="263"/>
    </row>
    <row r="2" spans="1:15" ht="18" customHeight="1">
      <c r="A2" s="1088"/>
      <c r="B2" s="1088"/>
    </row>
    <row r="3" spans="1:15" ht="18" customHeight="1"/>
    <row r="4" spans="1:15" ht="18" customHeight="1">
      <c r="A4" s="262"/>
      <c r="B4" s="278" t="s">
        <v>432</v>
      </c>
      <c r="C4" s="278" t="s">
        <v>235</v>
      </c>
      <c r="D4" s="278" t="s">
        <v>113</v>
      </c>
      <c r="E4" s="278" t="s">
        <v>114</v>
      </c>
      <c r="F4" s="278" t="s">
        <v>56</v>
      </c>
      <c r="G4" s="260"/>
    </row>
    <row r="5" spans="1:15" ht="18" customHeight="1">
      <c r="B5" s="277" t="s">
        <v>60</v>
      </c>
      <c r="C5" s="277" t="s">
        <v>60</v>
      </c>
      <c r="D5" s="277" t="s">
        <v>60</v>
      </c>
      <c r="E5" s="277" t="s">
        <v>60</v>
      </c>
      <c r="F5" s="277" t="s">
        <v>60</v>
      </c>
      <c r="G5" s="260"/>
    </row>
    <row r="6" spans="1:15" ht="18" customHeight="1">
      <c r="B6" s="276">
        <v>2022</v>
      </c>
      <c r="C6" s="276">
        <v>2022</v>
      </c>
      <c r="D6" s="276">
        <v>2022</v>
      </c>
      <c r="E6" s="276">
        <v>2022</v>
      </c>
      <c r="F6" s="276">
        <v>2022</v>
      </c>
      <c r="G6" s="260"/>
    </row>
    <row r="7" spans="1:15" ht="20.100000000000001" customHeight="1">
      <c r="I7" s="251"/>
    </row>
    <row r="8" spans="1:15" ht="20.100000000000001" customHeight="1">
      <c r="B8" s="1158" t="s">
        <v>431</v>
      </c>
      <c r="C8" s="1158"/>
      <c r="D8" s="1158"/>
      <c r="E8" s="1158"/>
      <c r="F8" s="1158"/>
      <c r="I8" s="267"/>
      <c r="K8" s="267"/>
      <c r="L8" s="268"/>
      <c r="M8" s="249"/>
      <c r="N8" s="267"/>
      <c r="O8" s="266"/>
    </row>
    <row r="9" spans="1:15" ht="20.100000000000001" customHeight="1">
      <c r="A9" s="270" t="s">
        <v>429</v>
      </c>
      <c r="B9" s="273">
        <v>51180.6</v>
      </c>
      <c r="C9" s="269">
        <v>51625.3</v>
      </c>
      <c r="D9" s="269">
        <v>51870.1</v>
      </c>
      <c r="E9" s="269">
        <v>52127.7</v>
      </c>
      <c r="F9" s="269">
        <v>51663.9</v>
      </c>
      <c r="G9" s="249"/>
      <c r="I9" s="267"/>
      <c r="K9" s="267"/>
      <c r="L9" s="268"/>
      <c r="M9" s="249"/>
      <c r="N9" s="267"/>
      <c r="O9" s="266"/>
    </row>
    <row r="10" spans="1:15" ht="20.100000000000001" customHeight="1">
      <c r="A10" s="255" t="s">
        <v>421</v>
      </c>
      <c r="B10" s="275"/>
      <c r="C10" s="252"/>
      <c r="D10" s="252"/>
      <c r="E10" s="252"/>
      <c r="F10" s="252"/>
      <c r="G10" s="249"/>
      <c r="I10" s="267"/>
      <c r="K10" s="267"/>
      <c r="L10" s="268"/>
      <c r="M10" s="249"/>
      <c r="N10" s="267"/>
      <c r="O10" s="266"/>
    </row>
    <row r="11" spans="1:15" ht="20.100000000000001" customHeight="1">
      <c r="A11" s="265" t="s">
        <v>428</v>
      </c>
      <c r="B11" s="252">
        <v>27250.1</v>
      </c>
      <c r="C11" s="252">
        <v>27436.9</v>
      </c>
      <c r="D11" s="252">
        <v>27651.9</v>
      </c>
      <c r="E11" s="252">
        <v>27787.7</v>
      </c>
      <c r="F11" s="252">
        <v>27497.7</v>
      </c>
      <c r="G11" s="249"/>
      <c r="I11" s="267"/>
      <c r="K11" s="267"/>
      <c r="L11" s="268"/>
      <c r="M11" s="249"/>
      <c r="N11" s="267"/>
      <c r="O11" s="266"/>
    </row>
    <row r="12" spans="1:15" ht="20.100000000000001" customHeight="1">
      <c r="A12" s="265" t="s">
        <v>427</v>
      </c>
      <c r="B12" s="252">
        <v>23930.5</v>
      </c>
      <c r="C12" s="252">
        <v>24188.400000000001</v>
      </c>
      <c r="D12" s="252">
        <v>24218.2</v>
      </c>
      <c r="E12" s="252">
        <v>24340</v>
      </c>
      <c r="F12" s="252">
        <v>24166.2</v>
      </c>
      <c r="G12" s="249"/>
      <c r="I12" s="267"/>
      <c r="K12" s="267"/>
      <c r="L12" s="268"/>
      <c r="M12" s="249"/>
      <c r="N12" s="267"/>
      <c r="O12" s="266"/>
    </row>
    <row r="13" spans="1:15" ht="20.100000000000001" customHeight="1">
      <c r="A13" s="255" t="s">
        <v>426</v>
      </c>
      <c r="B13" s="271"/>
      <c r="C13" s="252"/>
      <c r="D13" s="252"/>
      <c r="E13" s="252"/>
      <c r="F13" s="252"/>
      <c r="G13" s="249"/>
      <c r="I13" s="267"/>
      <c r="K13" s="267"/>
      <c r="L13" s="268"/>
      <c r="M13" s="249"/>
      <c r="N13" s="267"/>
      <c r="O13" s="266"/>
    </row>
    <row r="14" spans="1:15" ht="20.100000000000001" customHeight="1">
      <c r="A14" s="265" t="s">
        <v>425</v>
      </c>
      <c r="B14" s="252">
        <v>19061.599999999999</v>
      </c>
      <c r="C14" s="252">
        <v>19211.2</v>
      </c>
      <c r="D14" s="252">
        <v>19325.7</v>
      </c>
      <c r="E14" s="252">
        <v>19296</v>
      </c>
      <c r="F14" s="252">
        <v>19141.8</v>
      </c>
      <c r="G14" s="249"/>
      <c r="I14" s="267"/>
      <c r="K14" s="267"/>
      <c r="L14" s="268"/>
      <c r="M14" s="249"/>
      <c r="N14" s="267"/>
      <c r="O14" s="266"/>
    </row>
    <row r="15" spans="1:15" ht="20.100000000000001" customHeight="1">
      <c r="A15" s="265" t="s">
        <v>424</v>
      </c>
      <c r="B15" s="252">
        <v>32119</v>
      </c>
      <c r="C15" s="274">
        <v>32414.1</v>
      </c>
      <c r="D15" s="274">
        <v>32544.400000000001</v>
      </c>
      <c r="E15" s="274">
        <v>32831.699999999997</v>
      </c>
      <c r="F15" s="274">
        <v>32522.1</v>
      </c>
      <c r="I15" s="267"/>
      <c r="K15" s="267"/>
      <c r="L15" s="268"/>
      <c r="M15" s="249"/>
      <c r="N15" s="267"/>
      <c r="O15" s="266"/>
    </row>
    <row r="16" spans="1:15" ht="29.25" customHeight="1">
      <c r="A16" s="270" t="s">
        <v>423</v>
      </c>
      <c r="B16" s="269">
        <v>50036.2</v>
      </c>
      <c r="C16" s="269">
        <v>50540.800000000003</v>
      </c>
      <c r="D16" s="269">
        <v>50796</v>
      </c>
      <c r="E16" s="269">
        <v>51035.4</v>
      </c>
      <c r="F16" s="269">
        <v>50576.5</v>
      </c>
      <c r="G16" s="249"/>
      <c r="H16" s="249"/>
      <c r="I16" s="267"/>
      <c r="K16" s="267"/>
      <c r="L16" s="268"/>
      <c r="M16" s="249"/>
      <c r="N16" s="267"/>
      <c r="O16" s="266"/>
    </row>
    <row r="17" spans="1:15" ht="20.100000000000001" customHeight="1">
      <c r="A17" s="265" t="s">
        <v>273</v>
      </c>
      <c r="B17" s="253">
        <v>13904.4</v>
      </c>
      <c r="C17" s="252">
        <v>13917</v>
      </c>
      <c r="D17" s="252">
        <v>14019.6</v>
      </c>
      <c r="E17" s="252">
        <v>14136.4</v>
      </c>
      <c r="F17" s="252">
        <v>13909.6</v>
      </c>
      <c r="G17" s="249"/>
      <c r="I17" s="267"/>
      <c r="K17" s="267"/>
      <c r="L17" s="268"/>
      <c r="M17" s="249"/>
      <c r="N17" s="267"/>
      <c r="O17" s="266"/>
    </row>
    <row r="18" spans="1:15" ht="20.100000000000001" customHeight="1">
      <c r="A18" s="265" t="s">
        <v>422</v>
      </c>
      <c r="B18" s="252">
        <v>16761.599999999999</v>
      </c>
      <c r="C18" s="252">
        <v>16823.8</v>
      </c>
      <c r="D18" s="252">
        <v>16970.900000000001</v>
      </c>
      <c r="E18" s="252">
        <v>16967.599999999999</v>
      </c>
      <c r="F18" s="252">
        <v>16974.400000000001</v>
      </c>
      <c r="G18" s="249"/>
      <c r="I18" s="267"/>
      <c r="K18" s="267"/>
      <c r="L18" s="268"/>
      <c r="M18" s="249"/>
      <c r="N18" s="267"/>
      <c r="O18" s="266"/>
    </row>
    <row r="19" spans="1:15" ht="20.100000000000001" customHeight="1">
      <c r="A19" s="265" t="s">
        <v>269</v>
      </c>
      <c r="B19" s="252">
        <v>19370.2</v>
      </c>
      <c r="C19" s="252">
        <v>19800</v>
      </c>
      <c r="D19" s="252">
        <v>19805.5</v>
      </c>
      <c r="E19" s="252">
        <v>19931.400000000001</v>
      </c>
      <c r="F19" s="252">
        <v>19692.5</v>
      </c>
      <c r="G19" s="249"/>
      <c r="I19" s="267"/>
      <c r="K19" s="267"/>
      <c r="L19" s="268"/>
      <c r="M19" s="249"/>
      <c r="N19" s="267"/>
      <c r="O19" s="266"/>
    </row>
    <row r="20" spans="1:15" ht="20.100000000000001" customHeight="1">
      <c r="A20" s="265"/>
      <c r="B20" s="265"/>
      <c r="C20" s="252"/>
      <c r="D20" s="252"/>
      <c r="E20" s="252"/>
      <c r="F20" s="252"/>
      <c r="G20" s="249"/>
      <c r="I20" s="267"/>
      <c r="K20" s="267"/>
      <c r="L20" s="268"/>
      <c r="M20" s="249"/>
      <c r="N20" s="267"/>
      <c r="O20" s="266"/>
    </row>
    <row r="21" spans="1:15" ht="20.100000000000001" customHeight="1">
      <c r="A21" s="265"/>
      <c r="B21" s="1158" t="s">
        <v>430</v>
      </c>
      <c r="C21" s="1158"/>
      <c r="D21" s="1158"/>
      <c r="E21" s="1158"/>
      <c r="F21" s="1158"/>
      <c r="I21" s="267"/>
      <c r="K21" s="267"/>
      <c r="L21" s="268"/>
      <c r="M21" s="249"/>
      <c r="N21" s="267"/>
      <c r="O21" s="266"/>
    </row>
    <row r="22" spans="1:15" ht="20.100000000000001" customHeight="1">
      <c r="A22" s="265"/>
      <c r="B22" s="265"/>
      <c r="C22" s="252"/>
      <c r="D22" s="252"/>
      <c r="E22" s="252"/>
      <c r="F22" s="252"/>
      <c r="G22" s="249"/>
      <c r="I22" s="267"/>
      <c r="K22" s="267"/>
      <c r="L22" s="268"/>
      <c r="M22" s="249"/>
      <c r="N22" s="267"/>
      <c r="O22" s="266"/>
    </row>
    <row r="23" spans="1:15" ht="20.100000000000001" customHeight="1">
      <c r="A23" s="270" t="s">
        <v>429</v>
      </c>
      <c r="B23" s="273">
        <v>100</v>
      </c>
      <c r="C23" s="269">
        <v>100</v>
      </c>
      <c r="D23" s="269">
        <v>100</v>
      </c>
      <c r="E23" s="269">
        <v>100</v>
      </c>
      <c r="F23" s="269">
        <v>100</v>
      </c>
      <c r="G23" s="249"/>
      <c r="I23" s="267"/>
      <c r="K23" s="267"/>
      <c r="L23" s="268"/>
      <c r="M23" s="249"/>
      <c r="N23" s="267"/>
      <c r="O23" s="266"/>
    </row>
    <row r="24" spans="1:15" ht="20.100000000000001" customHeight="1">
      <c r="A24" s="272" t="s">
        <v>421</v>
      </c>
      <c r="B24" s="271"/>
      <c r="C24" s="252"/>
      <c r="D24" s="252"/>
      <c r="E24" s="252"/>
      <c r="F24" s="252"/>
      <c r="G24" s="249"/>
      <c r="I24" s="267"/>
      <c r="K24" s="267"/>
      <c r="L24" s="268"/>
      <c r="M24" s="249"/>
      <c r="N24" s="267"/>
      <c r="O24" s="266"/>
    </row>
    <row r="25" spans="1:15" ht="20.100000000000001" customHeight="1">
      <c r="A25" s="265" t="s">
        <v>428</v>
      </c>
      <c r="B25" s="252">
        <f>+B11/B9*100</f>
        <v>53.243025677698185</v>
      </c>
      <c r="C25" s="252">
        <f>+C11/C9*100</f>
        <v>53.146228690196473</v>
      </c>
      <c r="D25" s="252">
        <f>+D11/D9*100</f>
        <v>53.309903007705792</v>
      </c>
      <c r="E25" s="252">
        <f>+E11/E9*100</f>
        <v>53.306974986427569</v>
      </c>
      <c r="F25" s="252">
        <f>+F11/F9*100</f>
        <v>53.224204909037063</v>
      </c>
      <c r="G25" s="249"/>
      <c r="I25" s="267"/>
      <c r="K25" s="267"/>
      <c r="L25" s="268"/>
      <c r="M25" s="249"/>
      <c r="N25" s="267"/>
      <c r="O25" s="266"/>
    </row>
    <row r="26" spans="1:15" ht="20.100000000000001" customHeight="1">
      <c r="A26" s="265" t="s">
        <v>427</v>
      </c>
      <c r="B26" s="252">
        <f>+B12/B9*100</f>
        <v>46.756974322301808</v>
      </c>
      <c r="C26" s="252">
        <f>+C12/C9*100</f>
        <v>46.853771309803527</v>
      </c>
      <c r="D26" s="252">
        <f>+D12/D9*100</f>
        <v>46.690096992294215</v>
      </c>
      <c r="E26" s="252">
        <f>+E12/E9*100</f>
        <v>46.693025013572445</v>
      </c>
      <c r="F26" s="252">
        <f>+F12/F9*100</f>
        <v>46.775795090962937</v>
      </c>
      <c r="G26" s="249"/>
      <c r="I26" s="267"/>
      <c r="K26" s="267"/>
      <c r="L26" s="268"/>
      <c r="M26" s="249"/>
      <c r="N26" s="267"/>
      <c r="O26" s="266"/>
    </row>
    <row r="27" spans="1:15" ht="20.100000000000001" customHeight="1">
      <c r="A27" s="272" t="s">
        <v>426</v>
      </c>
      <c r="B27" s="271"/>
      <c r="C27" s="271"/>
      <c r="D27" s="271"/>
      <c r="E27" s="271"/>
      <c r="F27" s="271"/>
      <c r="G27" s="249"/>
      <c r="I27" s="267"/>
      <c r="K27" s="267"/>
      <c r="L27" s="268"/>
      <c r="M27" s="249"/>
      <c r="N27" s="267"/>
      <c r="O27" s="266"/>
    </row>
    <row r="28" spans="1:15" ht="20.100000000000001" customHeight="1">
      <c r="A28" s="265" t="s">
        <v>425</v>
      </c>
      <c r="B28" s="252">
        <f>+B14/B9*100</f>
        <v>37.243799408369576</v>
      </c>
      <c r="C28" s="252">
        <f>+C14/C9*100</f>
        <v>37.212761959736795</v>
      </c>
      <c r="D28" s="252">
        <f>+D14/D9*100</f>
        <v>37.257880744398022</v>
      </c>
      <c r="E28" s="252">
        <f>+E14/E9*100</f>
        <v>37.016787619634094</v>
      </c>
      <c r="F28" s="252">
        <f>+F14/F9*100</f>
        <v>37.050629162722906</v>
      </c>
      <c r="I28" s="267"/>
      <c r="K28" s="267"/>
      <c r="L28" s="268"/>
      <c r="M28" s="249"/>
      <c r="N28" s="267"/>
      <c r="O28" s="266"/>
    </row>
    <row r="29" spans="1:15" ht="20.100000000000001" customHeight="1">
      <c r="A29" s="265" t="s">
        <v>424</v>
      </c>
      <c r="B29" s="252">
        <f>+B15/B9*100</f>
        <v>62.756200591630432</v>
      </c>
      <c r="C29" s="252">
        <f>+C15/C9*100</f>
        <v>62.78723804026319</v>
      </c>
      <c r="D29" s="252">
        <f>+D15/D9*100</f>
        <v>62.742119255601978</v>
      </c>
      <c r="E29" s="252">
        <f>+E15/E9*100</f>
        <v>62.983212380365906</v>
      </c>
      <c r="F29" s="252">
        <f>+F15/F9*100</f>
        <v>62.949370837277087</v>
      </c>
      <c r="G29" s="249"/>
      <c r="I29" s="267"/>
      <c r="K29" s="267"/>
      <c r="L29" s="268"/>
      <c r="M29" s="249"/>
      <c r="N29" s="267"/>
      <c r="O29" s="266"/>
    </row>
    <row r="30" spans="1:15" ht="30.75" customHeight="1">
      <c r="A30" s="270" t="s">
        <v>423</v>
      </c>
      <c r="B30" s="258">
        <v>100</v>
      </c>
      <c r="C30" s="269">
        <v>100</v>
      </c>
      <c r="D30" s="269">
        <v>100</v>
      </c>
      <c r="E30" s="269">
        <v>100</v>
      </c>
      <c r="F30" s="269">
        <v>100</v>
      </c>
      <c r="G30" s="249"/>
      <c r="I30" s="267"/>
      <c r="K30" s="267"/>
      <c r="L30" s="268"/>
      <c r="M30" s="249"/>
      <c r="N30" s="267"/>
      <c r="O30" s="266"/>
    </row>
    <row r="31" spans="1:15" ht="20.100000000000001" customHeight="1">
      <c r="A31" s="265" t="s">
        <v>273</v>
      </c>
      <c r="B31" s="264">
        <f>+B17/B16*100</f>
        <v>27.788680994959652</v>
      </c>
      <c r="C31" s="264">
        <f>+C17/C16*100</f>
        <v>27.536168798277828</v>
      </c>
      <c r="D31" s="264">
        <f>+D17/D16*100</f>
        <v>27.599811008740851</v>
      </c>
      <c r="E31" s="264">
        <f>+E17/E16*100</f>
        <v>27.69920486564228</v>
      </c>
      <c r="F31" s="264">
        <f>+F17/F16*100</f>
        <v>27.50210077802932</v>
      </c>
      <c r="G31" s="249"/>
      <c r="H31" s="249"/>
      <c r="I31" s="267"/>
      <c r="K31" s="267"/>
      <c r="L31" s="268"/>
      <c r="M31" s="249"/>
      <c r="N31" s="267"/>
      <c r="O31" s="266"/>
    </row>
    <row r="32" spans="1:15" ht="20.100000000000001" customHeight="1">
      <c r="A32" s="265" t="s">
        <v>422</v>
      </c>
      <c r="B32" s="264">
        <f>+B18/B16*100</f>
        <v>33.498946762543916</v>
      </c>
      <c r="C32" s="264">
        <f>+C18/C16*100</f>
        <v>33.287561732303402</v>
      </c>
      <c r="D32" s="264">
        <f>+D18/D16*100</f>
        <v>33.409914166469804</v>
      </c>
      <c r="E32" s="264">
        <v>34.299999999999997</v>
      </c>
      <c r="F32" s="264">
        <f>+F18/F16*100</f>
        <v>33.561832076161856</v>
      </c>
    </row>
    <row r="33" spans="1:6" ht="20.100000000000001" customHeight="1">
      <c r="A33" s="265" t="s">
        <v>269</v>
      </c>
      <c r="B33" s="264">
        <f>+B19/B16*100</f>
        <v>38.712372242496436</v>
      </c>
      <c r="C33" s="264">
        <f>+C19/C16*100</f>
        <v>39.176269469418763</v>
      </c>
      <c r="D33" s="264">
        <f>+D19/D16*100</f>
        <v>38.990274824789353</v>
      </c>
      <c r="E33" s="264">
        <f>+E19/E16*100</f>
        <v>39.054068352555291</v>
      </c>
      <c r="F33" s="264">
        <f>+F19/F16*100</f>
        <v>38.936067145808821</v>
      </c>
    </row>
    <row r="34" spans="1:6" ht="20.100000000000001" customHeight="1"/>
    <row r="35" spans="1:6" ht="18" customHeight="1"/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</sheetData>
  <mergeCells count="2">
    <mergeCell ref="B8:F8"/>
    <mergeCell ref="B21:F21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I19" sqref="I19"/>
    </sheetView>
  </sheetViews>
  <sheetFormatPr defaultColWidth="9.33203125" defaultRowHeight="13.2"/>
  <cols>
    <col min="1" max="1" width="48.44140625" style="279" customWidth="1"/>
    <col min="2" max="3" width="11.5546875" style="279" customWidth="1"/>
    <col min="4" max="4" width="14.44140625" style="279" customWidth="1"/>
    <col min="5" max="16384" width="9.33203125" style="279"/>
  </cols>
  <sheetData>
    <row r="1" spans="1:4" ht="20.100000000000001" customHeight="1">
      <c r="A1" s="288" t="s">
        <v>597</v>
      </c>
      <c r="B1" s="1087"/>
    </row>
    <row r="2" spans="1:4" ht="18" customHeight="1">
      <c r="A2" s="1087"/>
      <c r="B2" s="1087"/>
    </row>
    <row r="3" spans="1:4" ht="20.100000000000001" customHeight="1">
      <c r="D3" s="287" t="s">
        <v>0</v>
      </c>
    </row>
    <row r="4" spans="1:4" ht="20.100000000000001" customHeight="1">
      <c r="A4" s="286"/>
      <c r="B4" s="1159" t="s">
        <v>438</v>
      </c>
      <c r="C4" s="1161" t="s">
        <v>437</v>
      </c>
      <c r="D4" s="1161"/>
    </row>
    <row r="5" spans="1:4" ht="20.100000000000001" customHeight="1">
      <c r="A5" s="285"/>
      <c r="B5" s="1160"/>
      <c r="C5" s="762" t="s">
        <v>436</v>
      </c>
      <c r="D5" s="762" t="s">
        <v>424</v>
      </c>
    </row>
    <row r="6" spans="1:4" ht="20.100000000000001" customHeight="1">
      <c r="A6" s="285"/>
      <c r="B6" s="285"/>
      <c r="C6" s="285"/>
      <c r="D6" s="285"/>
    </row>
    <row r="7" spans="1:4" ht="20.100000000000001" customHeight="1">
      <c r="A7" s="283" t="s">
        <v>435</v>
      </c>
      <c r="B7" s="284"/>
      <c r="C7" s="284"/>
      <c r="D7" s="284"/>
    </row>
    <row r="8" spans="1:4" ht="20.100000000000001" customHeight="1">
      <c r="A8" s="281" t="s">
        <v>718</v>
      </c>
      <c r="B8" s="280">
        <v>2.46</v>
      </c>
      <c r="C8" s="280">
        <v>2.88</v>
      </c>
      <c r="D8" s="280">
        <v>2.19</v>
      </c>
    </row>
    <row r="9" spans="1:4" ht="20.100000000000001" customHeight="1">
      <c r="A9" s="281" t="s">
        <v>719</v>
      </c>
      <c r="B9" s="280">
        <v>2.3199999999999998</v>
      </c>
      <c r="C9" s="280">
        <v>2.98</v>
      </c>
      <c r="D9" s="280">
        <v>1.92</v>
      </c>
    </row>
    <row r="10" spans="1:4" ht="20.100000000000001" customHeight="1">
      <c r="A10" s="281" t="s">
        <v>703</v>
      </c>
      <c r="B10" s="280">
        <v>2.2790285576686333</v>
      </c>
      <c r="C10" s="280">
        <v>2.7879636465375208</v>
      </c>
      <c r="D10" s="280">
        <v>1.9629071473706572</v>
      </c>
    </row>
    <row r="11" spans="1:4" ht="20.100000000000001" customHeight="1">
      <c r="A11" s="281" t="s">
        <v>704</v>
      </c>
      <c r="B11" s="280">
        <v>2.3199999999999998</v>
      </c>
      <c r="C11" s="280">
        <v>2.68</v>
      </c>
      <c r="D11" s="280">
        <v>2.11</v>
      </c>
    </row>
    <row r="12" spans="1:4" ht="20.100000000000001" customHeight="1">
      <c r="A12" s="281" t="s">
        <v>689</v>
      </c>
      <c r="B12" s="280">
        <v>2.3199999999999998</v>
      </c>
      <c r="C12" s="280">
        <v>2.79</v>
      </c>
      <c r="D12" s="280">
        <v>2.0299999999999998</v>
      </c>
    </row>
    <row r="13" spans="1:4" ht="20.100000000000001" customHeight="1">
      <c r="B13" s="280"/>
      <c r="C13" s="280"/>
      <c r="D13" s="280"/>
    </row>
    <row r="14" spans="1:4" ht="20.100000000000001" customHeight="1">
      <c r="A14" s="283" t="s">
        <v>434</v>
      </c>
      <c r="B14" s="280"/>
      <c r="C14" s="280"/>
      <c r="D14" s="280"/>
    </row>
    <row r="15" spans="1:4" ht="20.100000000000001" customHeight="1">
      <c r="A15" s="281" t="s">
        <v>718</v>
      </c>
      <c r="B15" s="280">
        <v>7.93</v>
      </c>
      <c r="C15" s="280">
        <v>9.3000000000000007</v>
      </c>
      <c r="D15" s="280">
        <v>7.2</v>
      </c>
    </row>
    <row r="16" spans="1:4" ht="20.100000000000001" customHeight="1">
      <c r="A16" s="281" t="s">
        <v>719</v>
      </c>
      <c r="B16" s="280">
        <v>7.63</v>
      </c>
      <c r="C16" s="280">
        <v>9.1300000000000008</v>
      </c>
      <c r="D16" s="280">
        <v>6.83</v>
      </c>
    </row>
    <row r="17" spans="1:4" ht="20.100000000000001" customHeight="1">
      <c r="A17" s="281" t="s">
        <v>703</v>
      </c>
      <c r="B17" s="280">
        <v>8.0239812857650605</v>
      </c>
      <c r="C17" s="280">
        <v>10.538584689549623</v>
      </c>
      <c r="D17" s="280">
        <v>6.6950587552988381</v>
      </c>
    </row>
    <row r="18" spans="1:4" ht="20.100000000000001" customHeight="1">
      <c r="A18" s="281" t="s">
        <v>704</v>
      </c>
      <c r="B18" s="280">
        <v>7.7</v>
      </c>
      <c r="C18" s="280">
        <v>10.78</v>
      </c>
      <c r="D18" s="280">
        <v>6.11</v>
      </c>
    </row>
    <row r="19" spans="1:4" ht="20.100000000000001" customHeight="1">
      <c r="A19" s="281" t="s">
        <v>689</v>
      </c>
      <c r="B19" s="280">
        <v>7.72</v>
      </c>
      <c r="C19" s="280">
        <v>9.6999999999999993</v>
      </c>
      <c r="D19" s="280">
        <v>6.68</v>
      </c>
    </row>
    <row r="20" spans="1:4" ht="20.100000000000001" customHeight="1">
      <c r="A20" s="281"/>
      <c r="B20" s="280"/>
      <c r="C20" s="280"/>
      <c r="D20" s="280"/>
    </row>
    <row r="21" spans="1:4" ht="20.100000000000001" customHeight="1">
      <c r="A21" s="283" t="s">
        <v>433</v>
      </c>
      <c r="B21" s="282"/>
      <c r="C21" s="282"/>
      <c r="D21" s="282"/>
    </row>
    <row r="22" spans="1:4" ht="20.100000000000001" customHeight="1">
      <c r="A22" s="281" t="s">
        <v>718</v>
      </c>
      <c r="B22" s="280">
        <v>3.01</v>
      </c>
      <c r="C22" s="280">
        <v>2.39</v>
      </c>
      <c r="D22" s="280">
        <v>3.4</v>
      </c>
    </row>
    <row r="23" spans="1:4" ht="20.100000000000001" customHeight="1">
      <c r="A23" s="281" t="s">
        <v>719</v>
      </c>
      <c r="B23" s="280">
        <v>1.96</v>
      </c>
      <c r="C23" s="280">
        <v>1.37</v>
      </c>
      <c r="D23" s="280">
        <v>2.3199999999999998</v>
      </c>
    </row>
    <row r="24" spans="1:4" ht="20.100000000000001" customHeight="1">
      <c r="A24" s="281" t="s">
        <v>703</v>
      </c>
      <c r="B24" s="280">
        <v>1.923690766509347</v>
      </c>
      <c r="C24" s="280">
        <v>1.4826979489233447</v>
      </c>
      <c r="D24" s="280">
        <v>2.1953050774855951</v>
      </c>
    </row>
    <row r="25" spans="1:4" ht="20.100000000000001" customHeight="1">
      <c r="A25" s="281" t="s">
        <v>704</v>
      </c>
      <c r="B25" s="280">
        <v>1.98</v>
      </c>
      <c r="C25" s="280">
        <v>1.57</v>
      </c>
      <c r="D25" s="280">
        <v>2.2200000000000002</v>
      </c>
    </row>
    <row r="26" spans="1:4" ht="20.100000000000001" customHeight="1">
      <c r="A26" s="281" t="s">
        <v>689</v>
      </c>
      <c r="B26" s="280">
        <v>2.21</v>
      </c>
      <c r="C26" s="280">
        <v>1.7</v>
      </c>
      <c r="D26" s="280">
        <v>2.5099999999999998</v>
      </c>
    </row>
  </sheetData>
  <mergeCells count="2">
    <mergeCell ref="B4:B5"/>
    <mergeCell ref="C4:D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I19" sqref="I19"/>
    </sheetView>
  </sheetViews>
  <sheetFormatPr defaultColWidth="9.33203125" defaultRowHeight="14.4"/>
  <cols>
    <col min="1" max="1" width="2.33203125" style="289" customWidth="1"/>
    <col min="2" max="2" width="31" style="289" customWidth="1"/>
    <col min="3" max="3" width="14.5546875" style="289" customWidth="1"/>
    <col min="4" max="4" width="9.5546875" style="289" customWidth="1"/>
    <col min="5" max="7" width="8.6640625" style="289" customWidth="1"/>
    <col min="8" max="16384" width="9.33203125" style="289"/>
  </cols>
  <sheetData>
    <row r="1" spans="1:7" s="292" customFormat="1" ht="21.75" customHeight="1">
      <c r="A1" s="166" t="s">
        <v>782</v>
      </c>
      <c r="B1" s="166"/>
      <c r="C1" s="166"/>
      <c r="D1" s="166"/>
      <c r="E1" s="166"/>
      <c r="F1" s="166"/>
      <c r="G1" s="166"/>
    </row>
    <row r="2" spans="1:7" s="292" customFormat="1" ht="21.75" customHeight="1">
      <c r="A2" s="166"/>
      <c r="B2" s="166"/>
      <c r="C2" s="166"/>
      <c r="D2" s="166"/>
      <c r="E2" s="166"/>
      <c r="F2" s="166"/>
      <c r="G2" s="166"/>
    </row>
    <row r="3" spans="1:7">
      <c r="A3" s="960"/>
      <c r="B3" s="155"/>
      <c r="C3" s="155"/>
      <c r="D3" s="155"/>
      <c r="E3" s="155"/>
      <c r="F3" s="155"/>
      <c r="G3" s="155"/>
    </row>
    <row r="4" spans="1:7" ht="19.5" customHeight="1">
      <c r="A4" s="961"/>
      <c r="B4" s="156"/>
      <c r="C4" s="291" t="s">
        <v>54</v>
      </c>
      <c r="D4" s="1162" t="s">
        <v>693</v>
      </c>
      <c r="E4" s="1162"/>
      <c r="F4" s="1162"/>
      <c r="G4" s="1162"/>
    </row>
    <row r="5" spans="1:7" ht="19.5" customHeight="1">
      <c r="A5" s="962"/>
      <c r="B5" s="155"/>
      <c r="C5" s="290" t="s">
        <v>57</v>
      </c>
      <c r="D5" s="290" t="s">
        <v>235</v>
      </c>
      <c r="E5" s="290" t="s">
        <v>113</v>
      </c>
      <c r="F5" s="290" t="s">
        <v>114</v>
      </c>
      <c r="G5" s="290" t="s">
        <v>627</v>
      </c>
    </row>
    <row r="6" spans="1:7" ht="19.5" customHeight="1">
      <c r="A6" s="962"/>
      <c r="B6" s="155"/>
      <c r="C6" s="963"/>
      <c r="D6" s="963"/>
      <c r="E6" s="963"/>
      <c r="F6" s="963"/>
      <c r="G6" s="963"/>
    </row>
    <row r="7" spans="1:7" ht="19.5" customHeight="1">
      <c r="A7" s="964" t="s">
        <v>628</v>
      </c>
      <c r="B7" s="965"/>
      <c r="C7" s="675"/>
      <c r="D7" s="966"/>
      <c r="E7" s="966"/>
      <c r="F7" s="966"/>
      <c r="G7" s="966"/>
    </row>
    <row r="8" spans="1:7" ht="18" customHeight="1">
      <c r="A8" s="965"/>
      <c r="B8" s="675" t="s">
        <v>629</v>
      </c>
      <c r="C8" s="967" t="s">
        <v>443</v>
      </c>
      <c r="D8" s="968">
        <v>2922</v>
      </c>
      <c r="E8" s="968">
        <v>2610</v>
      </c>
      <c r="F8" s="968">
        <v>3135</v>
      </c>
      <c r="G8" s="968">
        <v>11448</v>
      </c>
    </row>
    <row r="9" spans="1:7" ht="18" customHeight="1">
      <c r="A9" s="965"/>
      <c r="B9" s="675" t="s">
        <v>630</v>
      </c>
      <c r="C9" s="967" t="s">
        <v>67</v>
      </c>
      <c r="D9" s="968">
        <v>1990</v>
      </c>
      <c r="E9" s="968">
        <v>1792</v>
      </c>
      <c r="F9" s="968">
        <v>2149</v>
      </c>
      <c r="G9" s="968">
        <v>7934</v>
      </c>
    </row>
    <row r="10" spans="1:7" ht="18" customHeight="1">
      <c r="A10" s="965"/>
      <c r="B10" s="675" t="s">
        <v>631</v>
      </c>
      <c r="C10" s="967" t="s">
        <v>67</v>
      </c>
      <c r="D10" s="968">
        <v>932</v>
      </c>
      <c r="E10" s="968">
        <v>818</v>
      </c>
      <c r="F10" s="968">
        <v>986</v>
      </c>
      <c r="G10" s="968">
        <v>3514</v>
      </c>
    </row>
    <row r="11" spans="1:7" ht="18" customHeight="1">
      <c r="A11" s="964"/>
      <c r="B11" s="965" t="s">
        <v>442</v>
      </c>
      <c r="C11" s="967" t="s">
        <v>441</v>
      </c>
      <c r="D11" s="969">
        <v>1610</v>
      </c>
      <c r="E11" s="969">
        <v>1400</v>
      </c>
      <c r="F11" s="969">
        <v>1650</v>
      </c>
      <c r="G11" s="968">
        <v>6364</v>
      </c>
    </row>
    <row r="12" spans="1:7" ht="18" customHeight="1">
      <c r="A12" s="965"/>
      <c r="B12" s="675" t="s">
        <v>440</v>
      </c>
      <c r="C12" s="967" t="s">
        <v>67</v>
      </c>
      <c r="D12" s="969">
        <v>1009</v>
      </c>
      <c r="E12" s="969">
        <v>999</v>
      </c>
      <c r="F12" s="969">
        <v>1252</v>
      </c>
      <c r="G12" s="968">
        <v>4215</v>
      </c>
    </row>
    <row r="13" spans="1:7" ht="18" customHeight="1">
      <c r="A13" s="965"/>
      <c r="B13" s="970" t="s">
        <v>632</v>
      </c>
      <c r="C13" s="967" t="s">
        <v>67</v>
      </c>
      <c r="D13" s="969">
        <v>946</v>
      </c>
      <c r="E13" s="969">
        <v>857</v>
      </c>
      <c r="F13" s="969">
        <v>1030</v>
      </c>
      <c r="G13" s="968">
        <v>3613</v>
      </c>
    </row>
    <row r="14" spans="1:7" ht="18" customHeight="1">
      <c r="A14" s="965" t="s">
        <v>457</v>
      </c>
      <c r="B14" s="970"/>
      <c r="C14" s="967"/>
      <c r="D14" s="969"/>
      <c r="E14" s="969"/>
      <c r="F14" s="969"/>
      <c r="G14" s="968"/>
    </row>
    <row r="15" spans="1:7" ht="18" customHeight="1">
      <c r="A15" s="965"/>
      <c r="B15" s="675" t="s">
        <v>456</v>
      </c>
      <c r="C15" s="967" t="s">
        <v>441</v>
      </c>
      <c r="D15" s="969">
        <v>73</v>
      </c>
      <c r="E15" s="969">
        <v>58</v>
      </c>
      <c r="F15" s="969">
        <v>35</v>
      </c>
      <c r="G15" s="968">
        <v>169</v>
      </c>
    </row>
    <row r="16" spans="1:7" ht="18" customHeight="1">
      <c r="A16" s="965"/>
      <c r="B16" s="675" t="s">
        <v>440</v>
      </c>
      <c r="C16" s="967" t="s">
        <v>67</v>
      </c>
      <c r="D16" s="969">
        <v>50</v>
      </c>
      <c r="E16" s="969">
        <v>35</v>
      </c>
      <c r="F16" s="969">
        <v>196</v>
      </c>
      <c r="G16" s="968">
        <v>282</v>
      </c>
    </row>
    <row r="17" spans="1:7" ht="18" customHeight="1">
      <c r="A17" s="965"/>
      <c r="B17" s="675" t="s">
        <v>455</v>
      </c>
      <c r="C17" s="967" t="s">
        <v>738</v>
      </c>
      <c r="D17" s="971">
        <v>120.61842999999999</v>
      </c>
      <c r="E17" s="971">
        <v>42.870319000000002</v>
      </c>
      <c r="F17" s="971">
        <v>16.025200000000002</v>
      </c>
      <c r="G17" s="972">
        <v>218.11950900000002</v>
      </c>
    </row>
    <row r="18" spans="1:7" ht="18" customHeight="1">
      <c r="A18" s="964"/>
      <c r="B18" s="965" t="s">
        <v>453</v>
      </c>
      <c r="C18" s="967" t="s">
        <v>454</v>
      </c>
      <c r="D18" s="971">
        <v>27583.069999999996</v>
      </c>
      <c r="E18" s="971">
        <v>13108.286000000002</v>
      </c>
      <c r="F18" s="971">
        <v>21388.955999999998</v>
      </c>
      <c r="G18" s="972">
        <v>66217.381999999998</v>
      </c>
    </row>
    <row r="19" spans="1:7" ht="18" customHeight="1">
      <c r="A19" s="965"/>
      <c r="B19" s="675" t="s">
        <v>452</v>
      </c>
      <c r="C19" s="967" t="s">
        <v>451</v>
      </c>
      <c r="D19" s="969">
        <v>287</v>
      </c>
      <c r="E19" s="969">
        <v>426</v>
      </c>
      <c r="F19" s="969">
        <v>389</v>
      </c>
      <c r="G19" s="968">
        <v>1122</v>
      </c>
    </row>
    <row r="20" spans="1:7" ht="18" customHeight="1">
      <c r="A20" s="965"/>
      <c r="B20" s="675" t="s">
        <v>450</v>
      </c>
      <c r="C20" s="967" t="s">
        <v>67</v>
      </c>
      <c r="D20" s="969">
        <v>6269</v>
      </c>
      <c r="E20" s="969">
        <v>10652</v>
      </c>
      <c r="F20" s="969">
        <v>18639</v>
      </c>
      <c r="G20" s="968">
        <v>37070</v>
      </c>
    </row>
    <row r="21" spans="1:7" ht="18" customHeight="1">
      <c r="A21" s="965"/>
      <c r="B21" s="675" t="s">
        <v>439</v>
      </c>
      <c r="C21" s="967" t="s">
        <v>234</v>
      </c>
      <c r="D21" s="971">
        <v>4621.0762400000003</v>
      </c>
      <c r="E21" s="971">
        <v>1161.2628330000002</v>
      </c>
      <c r="F21" s="971">
        <v>7654.0767500000002</v>
      </c>
      <c r="G21" s="972">
        <v>14272.541343000001</v>
      </c>
    </row>
    <row r="22" spans="1:7" ht="18" customHeight="1">
      <c r="A22" s="965" t="s">
        <v>449</v>
      </c>
      <c r="B22" s="675"/>
      <c r="C22" s="967"/>
      <c r="D22" s="969"/>
      <c r="E22" s="969"/>
      <c r="F22" s="969"/>
      <c r="G22" s="968"/>
    </row>
    <row r="23" spans="1:7" ht="18" customHeight="1">
      <c r="A23" s="965"/>
      <c r="B23" s="675" t="s">
        <v>448</v>
      </c>
      <c r="C23" s="967" t="s">
        <v>443</v>
      </c>
      <c r="D23" s="969">
        <v>5417</v>
      </c>
      <c r="E23" s="969">
        <v>5167</v>
      </c>
      <c r="F23" s="969">
        <v>4470</v>
      </c>
      <c r="G23" s="968">
        <v>21122</v>
      </c>
    </row>
    <row r="24" spans="1:7" ht="18" customHeight="1">
      <c r="A24" s="965"/>
      <c r="B24" s="675" t="s">
        <v>447</v>
      </c>
      <c r="C24" s="967" t="s">
        <v>67</v>
      </c>
      <c r="D24" s="969">
        <v>4565</v>
      </c>
      <c r="E24" s="969">
        <v>4811</v>
      </c>
      <c r="F24" s="969">
        <v>3859</v>
      </c>
      <c r="G24" s="968">
        <v>18374</v>
      </c>
    </row>
    <row r="25" spans="1:7" ht="18" customHeight="1">
      <c r="A25" s="965"/>
      <c r="B25" s="675" t="s">
        <v>446</v>
      </c>
      <c r="C25" s="967" t="s">
        <v>234</v>
      </c>
      <c r="D25" s="971">
        <v>64.713189999999997</v>
      </c>
      <c r="E25" s="971">
        <v>65.012979999999999</v>
      </c>
      <c r="F25" s="971">
        <v>73.510490000000004</v>
      </c>
      <c r="G25" s="972">
        <v>268.9925025</v>
      </c>
    </row>
    <row r="26" spans="1:7" ht="18" customHeight="1">
      <c r="A26" s="964" t="s">
        <v>445</v>
      </c>
      <c r="B26" s="965"/>
      <c r="C26" s="967"/>
      <c r="D26" s="969"/>
      <c r="E26" s="969"/>
      <c r="F26" s="969"/>
      <c r="G26" s="968"/>
    </row>
    <row r="27" spans="1:7" ht="18" customHeight="1">
      <c r="A27" s="965"/>
      <c r="B27" s="675" t="s">
        <v>444</v>
      </c>
      <c r="C27" s="967" t="s">
        <v>443</v>
      </c>
      <c r="D27" s="969">
        <v>409</v>
      </c>
      <c r="E27" s="969">
        <v>429</v>
      </c>
      <c r="F27" s="969">
        <v>479</v>
      </c>
      <c r="G27" s="968">
        <v>1764</v>
      </c>
    </row>
    <row r="28" spans="1:7" ht="18" customHeight="1">
      <c r="A28" s="965"/>
      <c r="B28" s="675" t="s">
        <v>442</v>
      </c>
      <c r="C28" s="967" t="s">
        <v>441</v>
      </c>
      <c r="D28" s="969">
        <v>25</v>
      </c>
      <c r="E28" s="969">
        <v>55</v>
      </c>
      <c r="F28" s="969">
        <v>18</v>
      </c>
      <c r="G28" s="968">
        <v>122</v>
      </c>
    </row>
    <row r="29" spans="1:7" ht="18" customHeight="1">
      <c r="A29" s="965"/>
      <c r="B29" s="675" t="s">
        <v>440</v>
      </c>
      <c r="C29" s="967" t="s">
        <v>67</v>
      </c>
      <c r="D29" s="969">
        <v>20</v>
      </c>
      <c r="E29" s="969">
        <v>33</v>
      </c>
      <c r="F29" s="969">
        <v>27</v>
      </c>
      <c r="G29" s="968">
        <v>112</v>
      </c>
    </row>
    <row r="30" spans="1:7" ht="18" customHeight="1">
      <c r="A30" s="964"/>
      <c r="B30" s="965" t="s">
        <v>439</v>
      </c>
      <c r="C30" s="967" t="s">
        <v>234</v>
      </c>
      <c r="D30" s="971">
        <v>367.90999999999997</v>
      </c>
      <c r="E30" s="971">
        <v>121.72999999999999</v>
      </c>
      <c r="F30" s="971">
        <v>65.81</v>
      </c>
      <c r="G30" s="972">
        <v>602.27</v>
      </c>
    </row>
    <row r="31" spans="1:7">
      <c r="A31" s="962"/>
      <c r="B31" s="962"/>
      <c r="C31" s="962"/>
      <c r="D31" s="962"/>
      <c r="E31" s="962"/>
      <c r="F31" s="962"/>
    </row>
    <row r="32" spans="1:7">
      <c r="A32" s="962"/>
      <c r="B32" s="962"/>
      <c r="C32" s="962"/>
      <c r="D32" s="962"/>
      <c r="E32" s="962"/>
      <c r="F32" s="962"/>
    </row>
    <row r="33" spans="1:6" ht="15.6">
      <c r="A33" s="962"/>
      <c r="B33" s="973"/>
      <c r="C33" s="962"/>
      <c r="D33" s="962"/>
      <c r="E33" s="962"/>
      <c r="F33" s="962"/>
    </row>
    <row r="34" spans="1:6">
      <c r="A34" s="962"/>
      <c r="B34" s="962"/>
      <c r="C34" s="962"/>
      <c r="D34" s="962"/>
      <c r="E34" s="962"/>
      <c r="F34" s="962"/>
    </row>
    <row r="35" spans="1:6">
      <c r="A35" s="962"/>
      <c r="B35" s="962"/>
      <c r="C35" s="962"/>
      <c r="D35" s="962"/>
      <c r="E35" s="962"/>
      <c r="F35" s="962"/>
    </row>
    <row r="36" spans="1:6">
      <c r="A36" s="962"/>
      <c r="B36" s="962"/>
      <c r="C36" s="962"/>
      <c r="D36" s="962"/>
      <c r="E36" s="962"/>
      <c r="F36" s="962"/>
    </row>
    <row r="37" spans="1:6">
      <c r="A37" s="962"/>
      <c r="B37" s="962"/>
      <c r="C37" s="962"/>
      <c r="D37" s="962"/>
      <c r="E37" s="962"/>
      <c r="F37" s="962"/>
    </row>
    <row r="38" spans="1:6">
      <c r="A38" s="962"/>
      <c r="B38" s="962"/>
      <c r="C38" s="962"/>
      <c r="D38" s="962"/>
      <c r="E38" s="962"/>
      <c r="F38" s="962"/>
    </row>
    <row r="39" spans="1:6">
      <c r="A39" s="962"/>
      <c r="B39" s="962"/>
      <c r="C39" s="962"/>
      <c r="D39" s="962"/>
      <c r="E39" s="962"/>
      <c r="F39" s="962"/>
    </row>
    <row r="40" spans="1:6">
      <c r="A40" s="962"/>
      <c r="B40" s="962"/>
      <c r="C40" s="962"/>
      <c r="D40" s="962"/>
      <c r="E40" s="962"/>
      <c r="F40" s="962"/>
    </row>
    <row r="41" spans="1:6">
      <c r="A41" s="962"/>
      <c r="B41" s="962"/>
      <c r="C41" s="962"/>
      <c r="D41" s="962"/>
      <c r="E41" s="962"/>
      <c r="F41" s="962"/>
    </row>
    <row r="42" spans="1:6">
      <c r="A42" s="962"/>
      <c r="B42" s="962"/>
      <c r="C42" s="962"/>
      <c r="D42" s="962"/>
      <c r="E42" s="962"/>
      <c r="F42" s="962"/>
    </row>
    <row r="43" spans="1:6">
      <c r="A43" s="962"/>
      <c r="B43" s="962"/>
      <c r="C43" s="962"/>
      <c r="D43" s="962"/>
      <c r="E43" s="962"/>
      <c r="F43" s="962"/>
    </row>
    <row r="44" spans="1:6">
      <c r="A44" s="962"/>
      <c r="B44" s="962"/>
      <c r="C44" s="962"/>
      <c r="D44" s="962"/>
      <c r="E44" s="962"/>
      <c r="F44" s="962"/>
    </row>
    <row r="45" spans="1:6">
      <c r="A45" s="962"/>
      <c r="B45" s="962"/>
      <c r="C45" s="962"/>
      <c r="D45" s="962"/>
      <c r="E45" s="962"/>
      <c r="F45" s="962"/>
    </row>
    <row r="46" spans="1:6">
      <c r="A46" s="962"/>
      <c r="B46" s="962"/>
      <c r="C46" s="962"/>
      <c r="D46" s="962"/>
      <c r="E46" s="962"/>
      <c r="F46" s="962"/>
    </row>
    <row r="47" spans="1:6">
      <c r="A47" s="962"/>
      <c r="B47" s="962"/>
      <c r="C47" s="962"/>
      <c r="D47" s="962"/>
      <c r="E47" s="962"/>
      <c r="F47" s="962"/>
    </row>
    <row r="48" spans="1:6">
      <c r="A48" s="962"/>
      <c r="B48" s="962"/>
      <c r="C48" s="962"/>
      <c r="D48" s="962"/>
      <c r="E48" s="962"/>
      <c r="F48" s="962"/>
    </row>
    <row r="49" spans="1:6">
      <c r="A49" s="962"/>
      <c r="B49" s="962"/>
      <c r="C49" s="962"/>
      <c r="D49" s="962"/>
      <c r="E49" s="962"/>
      <c r="F49" s="962"/>
    </row>
    <row r="50" spans="1:6">
      <c r="A50" s="962"/>
      <c r="B50" s="962"/>
      <c r="C50" s="962"/>
      <c r="D50" s="962"/>
      <c r="E50" s="962"/>
      <c r="F50" s="962"/>
    </row>
    <row r="51" spans="1:6">
      <c r="A51" s="962"/>
      <c r="B51" s="962"/>
      <c r="C51" s="962"/>
      <c r="D51" s="962"/>
      <c r="E51" s="962"/>
      <c r="F51" s="962"/>
    </row>
    <row r="52" spans="1:6">
      <c r="A52" s="962"/>
      <c r="B52" s="962"/>
      <c r="C52" s="962"/>
      <c r="D52" s="962"/>
      <c r="E52" s="962"/>
      <c r="F52" s="962"/>
    </row>
    <row r="53" spans="1:6">
      <c r="A53" s="962"/>
      <c r="B53" s="962"/>
      <c r="C53" s="962"/>
      <c r="D53" s="962"/>
      <c r="E53" s="962"/>
      <c r="F53" s="962"/>
    </row>
    <row r="54" spans="1:6">
      <c r="A54" s="962"/>
      <c r="B54" s="962"/>
      <c r="C54" s="962"/>
      <c r="D54" s="962"/>
      <c r="E54" s="962"/>
      <c r="F54" s="962"/>
    </row>
    <row r="55" spans="1:6">
      <c r="A55" s="962"/>
      <c r="B55" s="962"/>
      <c r="C55" s="962"/>
      <c r="D55" s="962"/>
      <c r="E55" s="962"/>
      <c r="F55" s="962"/>
    </row>
  </sheetData>
  <mergeCells count="1">
    <mergeCell ref="D4:G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1.GDP HH</vt:lpstr>
      <vt:lpstr>2. GDP SS</vt:lpstr>
      <vt:lpstr>3NN1</vt:lpstr>
      <vt:lpstr>4NN </vt:lpstr>
      <vt:lpstr>5NN</vt:lpstr>
      <vt:lpstr>6NN</vt:lpstr>
      <vt:lpstr>7 NN</vt:lpstr>
      <vt:lpstr>8-9NN</vt:lpstr>
      <vt:lpstr>11.IIPthang</vt:lpstr>
      <vt:lpstr>12.IIPquy</vt:lpstr>
      <vt:lpstr>13.SPCNthang</vt:lpstr>
      <vt:lpstr>14.SPCNquy</vt:lpstr>
      <vt:lpstr>15.CS TT TK</vt:lpstr>
      <vt:lpstr>16.LĐCN</vt:lpstr>
      <vt:lpstr>6. LĐCN_DP</vt:lpstr>
      <vt:lpstr>6</vt:lpstr>
      <vt:lpstr>DN1</vt:lpstr>
      <vt:lpstr>14. DN quay lai hoat dong</vt:lpstr>
      <vt:lpstr>15. DN Ngừng có thời hạn</vt:lpstr>
      <vt:lpstr>16.DN giải thể</vt:lpstr>
      <vt:lpstr>18.VĐTTXH</vt:lpstr>
      <vt:lpstr>19.VonNSNNthang</vt:lpstr>
      <vt:lpstr>20.VonNSNNquy</vt:lpstr>
      <vt:lpstr>21.DTNN </vt:lpstr>
      <vt:lpstr>26.Tongmuc</vt:lpstr>
      <vt:lpstr>27</vt:lpstr>
      <vt:lpstr>xuat khau thang</vt:lpstr>
      <vt:lpstr>XK Quy</vt:lpstr>
      <vt:lpstr>nhập khẩu tháng</vt:lpstr>
      <vt:lpstr>NK Quy</vt:lpstr>
      <vt:lpstr>XNKdichvu</vt:lpstr>
      <vt:lpstr>33.CPI</vt:lpstr>
      <vt:lpstr>30.Gia SX</vt:lpstr>
      <vt:lpstr>31.Gia NVL</vt:lpstr>
      <vt:lpstr>32.Gia Van tai</vt:lpstr>
      <vt:lpstr>33.Gia XK</vt:lpstr>
      <vt:lpstr>34.Gia NK</vt:lpstr>
      <vt:lpstr>35.TygiaTM</vt:lpstr>
      <vt:lpstr>40.Vantaithang</vt:lpstr>
      <vt:lpstr>41.Vantaiquy</vt:lpstr>
      <vt:lpstr>42.KQTthang</vt:lpstr>
      <vt:lpstr>43.KQTquy</vt:lpstr>
      <vt:lpstr>44DS</vt:lpstr>
      <vt:lpstr>45.Laodong</vt:lpstr>
      <vt:lpstr>46.thatnghiep</vt:lpstr>
      <vt:lpstr>Moi truong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ttthu</dc:creator>
  <cp:lastModifiedBy>Phạm Tiến Nam</cp:lastModifiedBy>
  <cp:lastPrinted>2022-12-28T07:58:40Z</cp:lastPrinted>
  <dcterms:created xsi:type="dcterms:W3CDTF">2019-12-24T02:23:11Z</dcterms:created>
  <dcterms:modified xsi:type="dcterms:W3CDTF">2022-12-29T00:08:55Z</dcterms:modified>
</cp:coreProperties>
</file>