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Minh Trang\VB\2020\Thang12\01.12\"/>
    </mc:Choice>
  </mc:AlternateContent>
  <bookViews>
    <workbookView xWindow="0" yWindow="0" windowWidth="20490" windowHeight="7155" firstSheet="1" activeTab="2"/>
  </bookViews>
  <sheets>
    <sheet name="October" sheetId="1" r:id="rId1"/>
    <sheet name="October, 2020" sheetId="2" r:id="rId2"/>
    <sheet name="Accumulated as of Oct, 2020" sheetId="3" r:id="rId3"/>
  </sheets>
  <definedNames>
    <definedName name="_xlnm._FilterDatabase" localSheetId="1" hidden="1">'October, 2020'!$A$8:$K$207</definedName>
    <definedName name="_xlnm.Print_Area" localSheetId="2">'Accumulated as of Oct, 2020'!$A$1:$D$246</definedName>
    <definedName name="_xlnm.Print_Area" localSheetId="0">October!$A$1:$F$25</definedName>
    <definedName name="_xlnm.Print_Area" localSheetId="1">'October, 2020'!$A$1:$I$207</definedName>
    <definedName name="_xlnm.Print_Titles" localSheetId="2">'Accumulated as of Oct, 2020'!$181:$181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3" l="1"/>
  <c r="D10" i="1" l="1"/>
  <c r="I125" i="2" l="1"/>
  <c r="I134" i="2"/>
  <c r="I139" i="2"/>
  <c r="I102" i="2"/>
  <c r="I140" i="2"/>
  <c r="I123" i="2"/>
  <c r="I138" i="2" l="1"/>
  <c r="I131" i="2"/>
  <c r="I103" i="2"/>
  <c r="I68" i="2" l="1"/>
  <c r="I57" i="2"/>
  <c r="I91" i="2"/>
  <c r="I34" i="2"/>
  <c r="I53" i="2"/>
  <c r="I70" i="2"/>
  <c r="I69" i="2"/>
  <c r="I112" i="2"/>
  <c r="I135" i="2"/>
  <c r="I116" i="2"/>
  <c r="I118" i="2"/>
  <c r="I133" i="2"/>
  <c r="I72" i="2"/>
  <c r="I121" i="2"/>
  <c r="I56" i="2"/>
  <c r="I49" i="2"/>
  <c r="I43" i="2"/>
  <c r="I79" i="2"/>
  <c r="I110" i="2"/>
  <c r="I76" i="2"/>
  <c r="I111" i="2"/>
  <c r="I78" i="2"/>
  <c r="I129" i="2"/>
  <c r="I100" i="2"/>
  <c r="I120" i="2"/>
  <c r="I63" i="2"/>
  <c r="I105" i="2"/>
  <c r="I107" i="2"/>
  <c r="I87" i="2"/>
  <c r="I60" i="2"/>
  <c r="I96" i="2"/>
  <c r="I94" i="2"/>
  <c r="I46" i="2"/>
  <c r="I75" i="2"/>
  <c r="I106" i="2"/>
  <c r="I114" i="2"/>
  <c r="I97" i="2"/>
  <c r="I45" i="2"/>
  <c r="I88" i="2"/>
  <c r="I67" i="2"/>
  <c r="I48" i="2"/>
  <c r="I104" i="2"/>
  <c r="I122" i="2"/>
  <c r="I85" i="2"/>
  <c r="I40" i="2"/>
  <c r="I89" i="2"/>
  <c r="I84" i="2"/>
  <c r="I59" i="2"/>
  <c r="I47" i="2"/>
  <c r="I44" i="2"/>
  <c r="I83" i="2"/>
  <c r="I90" i="2"/>
  <c r="I108" i="2"/>
  <c r="I61" i="2"/>
  <c r="I99" i="2"/>
  <c r="I41" i="2"/>
  <c r="I109" i="2"/>
  <c r="I130" i="2"/>
  <c r="I54" i="2"/>
  <c r="I39" i="2"/>
  <c r="I80" i="2"/>
  <c r="I36" i="2"/>
  <c r="I86" i="2"/>
  <c r="I137" i="2"/>
  <c r="I65" i="2"/>
  <c r="I81" i="2"/>
  <c r="I127" i="2"/>
  <c r="I132" i="2"/>
  <c r="I101" i="2"/>
  <c r="I38" i="2"/>
  <c r="I128" i="2"/>
  <c r="I124" i="2"/>
  <c r="I77" i="2"/>
  <c r="I136" i="2"/>
  <c r="I62" i="2"/>
  <c r="I52" i="2"/>
  <c r="I50" i="2"/>
  <c r="I119" i="2"/>
  <c r="I93" i="2"/>
  <c r="I113" i="2"/>
  <c r="I51" i="2"/>
  <c r="I58" i="2"/>
  <c r="I71" i="2"/>
  <c r="I92" i="2"/>
  <c r="I42" i="2"/>
  <c r="I74" i="2"/>
  <c r="I55" i="2"/>
  <c r="I37" i="2"/>
  <c r="I73" i="2"/>
  <c r="I115" i="2"/>
  <c r="I66" i="2"/>
  <c r="I117" i="2"/>
  <c r="I98" i="2"/>
  <c r="I126" i="2"/>
  <c r="I141" i="2"/>
  <c r="I35" i="2"/>
  <c r="I95" i="2"/>
  <c r="I64" i="2"/>
  <c r="I82" i="2"/>
  <c r="C176" i="3" l="1"/>
  <c r="D176" i="3"/>
  <c r="D246" i="3"/>
  <c r="I187" i="2" l="1"/>
  <c r="I171" i="2"/>
  <c r="I169" i="2"/>
  <c r="I156" i="2"/>
  <c r="I202" i="2"/>
  <c r="I167" i="2"/>
  <c r="I176" i="2"/>
  <c r="I195" i="2"/>
  <c r="I175" i="2"/>
  <c r="I201" i="2"/>
  <c r="I150" i="2"/>
  <c r="I186" i="2"/>
  <c r="I178" i="2"/>
  <c r="I203" i="2"/>
  <c r="I151" i="2"/>
  <c r="I182" i="2"/>
  <c r="I180" i="2"/>
  <c r="I183" i="2"/>
  <c r="I173" i="2"/>
  <c r="I204" i="2"/>
  <c r="I149" i="2"/>
  <c r="I206" i="2"/>
  <c r="I165" i="2"/>
  <c r="I193" i="2"/>
  <c r="I162" i="2"/>
  <c r="I184" i="2"/>
  <c r="I196" i="2"/>
  <c r="I192" i="2"/>
  <c r="I163" i="2"/>
  <c r="I185" i="2"/>
  <c r="I198" i="2"/>
  <c r="I158" i="2"/>
  <c r="I161" i="2"/>
  <c r="I174" i="2"/>
  <c r="I159" i="2"/>
  <c r="I172" i="2"/>
  <c r="I160" i="2"/>
  <c r="I153" i="2"/>
  <c r="I152" i="2"/>
  <c r="I164" i="2"/>
  <c r="I157" i="2"/>
  <c r="I177" i="2"/>
  <c r="I200" i="2"/>
  <c r="I179" i="2"/>
  <c r="I189" i="2"/>
  <c r="I166" i="2"/>
  <c r="I154" i="2"/>
  <c r="I188" i="2"/>
  <c r="I190" i="2"/>
  <c r="I155" i="2"/>
  <c r="I197" i="2"/>
  <c r="I199" i="2"/>
  <c r="I170" i="2"/>
  <c r="I205" i="2"/>
  <c r="I191" i="2"/>
  <c r="I181" i="2"/>
  <c r="I168" i="2"/>
  <c r="I194" i="2"/>
  <c r="L150" i="2" l="1"/>
  <c r="K148" i="2"/>
  <c r="K147" i="2"/>
  <c r="G207" i="2" l="1"/>
  <c r="E142" i="2"/>
  <c r="F142" i="2"/>
  <c r="G142" i="2"/>
  <c r="I11" i="2"/>
  <c r="I21" i="2"/>
  <c r="I19" i="2"/>
  <c r="I17" i="2"/>
  <c r="I23" i="2"/>
  <c r="I25" i="2"/>
  <c r="I16" i="2"/>
  <c r="I13" i="2"/>
  <c r="I20" i="2"/>
  <c r="I10" i="2"/>
  <c r="I18" i="2"/>
  <c r="C142" i="2"/>
  <c r="I148" i="2"/>
  <c r="I14" i="2"/>
  <c r="I9" i="2"/>
  <c r="I24" i="2"/>
  <c r="I15" i="2"/>
  <c r="I12" i="2"/>
  <c r="I22" i="2"/>
  <c r="I26" i="2"/>
  <c r="I33" i="2"/>
  <c r="D142" i="2"/>
  <c r="H142" i="2"/>
  <c r="I27" i="2" l="1"/>
  <c r="I142" i="2"/>
  <c r="C246" i="3"/>
  <c r="A179" i="3"/>
  <c r="A35" i="3"/>
  <c r="D28" i="3"/>
  <c r="C28" i="3"/>
  <c r="H207" i="2"/>
  <c r="A145" i="2"/>
  <c r="A30" i="2"/>
  <c r="H27" i="2"/>
  <c r="E13" i="1" s="1"/>
  <c r="G27" i="2"/>
  <c r="E17" i="1" s="1"/>
  <c r="F21" i="1"/>
  <c r="F20" i="1"/>
  <c r="F19" i="1"/>
  <c r="F9" i="1"/>
  <c r="C27" i="2" l="1"/>
  <c r="E15" i="1" s="1"/>
  <c r="C207" i="2"/>
  <c r="F27" i="2"/>
  <c r="E12" i="1" s="1"/>
  <c r="E27" i="2"/>
  <c r="E16" i="1" s="1"/>
  <c r="D27" i="2"/>
  <c r="E11" i="1" s="1"/>
  <c r="E207" i="2"/>
  <c r="D207" i="2"/>
  <c r="F207" i="2"/>
  <c r="F16" i="1" l="1"/>
  <c r="F15" i="1"/>
  <c r="F12" i="1"/>
  <c r="E10" i="1"/>
  <c r="F11" i="1"/>
  <c r="I207" i="2"/>
  <c r="F17" i="1" l="1"/>
  <c r="F13" i="1"/>
  <c r="F10" i="1" l="1"/>
</calcChain>
</file>

<file path=xl/sharedStrings.xml><?xml version="1.0" encoding="utf-8"?>
<sst xmlns="http://schemas.openxmlformats.org/spreadsheetml/2006/main" count="517" uniqueCount="308">
  <si>
    <t>2.1</t>
  </si>
  <si>
    <t>2.2</t>
  </si>
  <si>
    <t>2.3</t>
  </si>
  <si>
    <t>3.1</t>
  </si>
  <si>
    <t>3.2</t>
  </si>
  <si>
    <t>3.3</t>
  </si>
  <si>
    <t>4.1</t>
  </si>
  <si>
    <t>4.2</t>
  </si>
  <si>
    <t>Lũy kế đến 20/4/2013</t>
  </si>
  <si>
    <t xml:space="preserve">Vốn thực hiện </t>
  </si>
  <si>
    <t>103,3 tỷ USD</t>
  </si>
  <si>
    <t xml:space="preserve">Vốn đăng ký  </t>
  </si>
  <si>
    <t xml:space="preserve">214,4 tỷ USD </t>
  </si>
  <si>
    <t xml:space="preserve">Số dự án </t>
  </si>
  <si>
    <t>Singapore</t>
  </si>
  <si>
    <t>BritishVirginIslands</t>
  </si>
  <si>
    <t>Malaysia</t>
  </si>
  <si>
    <t>Australia</t>
  </si>
  <si>
    <t>Samoa</t>
  </si>
  <si>
    <t>Anguilla</t>
  </si>
  <si>
    <t>Cayman Islands</t>
  </si>
  <si>
    <t>Seychelles</t>
  </si>
  <si>
    <t>Canada</t>
  </si>
  <si>
    <t>Luxembourg</t>
  </si>
  <si>
    <t>Belize</t>
  </si>
  <si>
    <t>Marshall Islands</t>
  </si>
  <si>
    <t>Afghanistan</t>
  </si>
  <si>
    <t>British West Indies</t>
  </si>
  <si>
    <t>Pakistan</t>
  </si>
  <si>
    <t>Philippines</t>
  </si>
  <si>
    <t>Ukraina</t>
  </si>
  <si>
    <t>Israel</t>
  </si>
  <si>
    <t>Nigeria</t>
  </si>
  <si>
    <t>Ethiopia</t>
  </si>
  <si>
    <t>Saint Kitts and Nevis</t>
  </si>
  <si>
    <t>Syrian Arab Republic</t>
  </si>
  <si>
    <t>Sri Lanka</t>
  </si>
  <si>
    <t>Iceland</t>
  </si>
  <si>
    <t>New Zealand</t>
  </si>
  <si>
    <t>Ireland</t>
  </si>
  <si>
    <t>Indonesia</t>
  </si>
  <si>
    <t>Kazakhstan</t>
  </si>
  <si>
    <t>Ai Cập</t>
  </si>
  <si>
    <t>Jordan</t>
  </si>
  <si>
    <t>Albania</t>
  </si>
  <si>
    <t>Iran (Islamic Republic of)</t>
  </si>
  <si>
    <t>Republic of Moldova</t>
  </si>
  <si>
    <t>Mali</t>
  </si>
  <si>
    <t>Dominica</t>
  </si>
  <si>
    <t>Slovakia</t>
  </si>
  <si>
    <t>Vanuatu</t>
  </si>
  <si>
    <t>Bangladesh</t>
  </si>
  <si>
    <t>Venezuela</t>
  </si>
  <si>
    <t>Algeria</t>
  </si>
  <si>
    <t>Libya</t>
  </si>
  <si>
    <t>Brazil</t>
  </si>
  <si>
    <t>Nepal</t>
  </si>
  <si>
    <t>Hungary</t>
  </si>
  <si>
    <t>Chile</t>
  </si>
  <si>
    <t>Belarus</t>
  </si>
  <si>
    <t>Litva</t>
  </si>
  <si>
    <t>Guinea</t>
  </si>
  <si>
    <t>Democratic Republic of the Congo</t>
  </si>
  <si>
    <t>Lithuania</t>
  </si>
  <si>
    <t>Mexico</t>
  </si>
  <si>
    <t>Rumani</t>
  </si>
  <si>
    <t>Kyrgyzstan</t>
  </si>
  <si>
    <t>Long An</t>
  </si>
  <si>
    <t>An Giang</t>
  </si>
  <si>
    <t>Gia Lai</t>
  </si>
  <si>
    <t>Kon Tum</t>
  </si>
  <si>
    <t>STT</t>
  </si>
  <si>
    <t xml:space="preserve"> Số dự án </t>
  </si>
  <si>
    <t xml:space="preserve"> Đối tác</t>
  </si>
  <si>
    <t xml:space="preserve"> Tổng vốn đầu tư đăng ký
(Triệu USD) </t>
  </si>
  <si>
    <t>Brunei Darussalam</t>
  </si>
  <si>
    <t>Mauritius</t>
  </si>
  <si>
    <t>Bermuda</t>
  </si>
  <si>
    <t>Cook Islands</t>
  </si>
  <si>
    <t>Bahamas</t>
  </si>
  <si>
    <t>Angola</t>
  </si>
  <si>
    <t>Barbados</t>
  </si>
  <si>
    <t>Ecuador</t>
  </si>
  <si>
    <t>Saint Vincent and the Grenadines</t>
  </si>
  <si>
    <t>Swaziland</t>
  </si>
  <si>
    <t>Panama</t>
  </si>
  <si>
    <t>Channel Islands</t>
  </si>
  <si>
    <t>Isle of Man</t>
  </si>
  <si>
    <t>Bulgaria</t>
  </si>
  <si>
    <t>El Salvador</t>
  </si>
  <si>
    <t>Oman</t>
  </si>
  <si>
    <t>Costa Rica</t>
  </si>
  <si>
    <t>Armenia</t>
  </si>
  <si>
    <t>Island of Nevis</t>
  </si>
  <si>
    <t>United States Virgin Islands</t>
  </si>
  <si>
    <t>Andorra</t>
  </si>
  <si>
    <t>Guatemala</t>
  </si>
  <si>
    <t>Turks &amp; Caicos Islands</t>
  </si>
  <si>
    <t>Slovenia</t>
  </si>
  <si>
    <t>Serbia</t>
  </si>
  <si>
    <t>Kuwait</t>
  </si>
  <si>
    <t>Guinea Bissau</t>
  </si>
  <si>
    <t>Ghana</t>
  </si>
  <si>
    <t>Myanmar</t>
  </si>
  <si>
    <t>Guam</t>
  </si>
  <si>
    <t>Sudan</t>
  </si>
  <si>
    <t>Estonia</t>
  </si>
  <si>
    <t>Maldives</t>
  </si>
  <si>
    <t>Monaco</t>
  </si>
  <si>
    <t>Latvia</t>
  </si>
  <si>
    <t>Antigua and Barbuda</t>
  </si>
  <si>
    <t>Argentina</t>
  </si>
  <si>
    <t>Uruguay</t>
  </si>
  <si>
    <t>Honduras</t>
  </si>
  <si>
    <t>British Isles</t>
  </si>
  <si>
    <t>Palestine</t>
  </si>
  <si>
    <t>Yemen</t>
  </si>
  <si>
    <t>Turkmenistan</t>
  </si>
  <si>
    <t>Uganda</t>
  </si>
  <si>
    <t>Sierra Leone</t>
  </si>
  <si>
    <t>Djibouti</t>
  </si>
  <si>
    <t>Cameroon</t>
  </si>
  <si>
    <t>Liechtenstein</t>
  </si>
  <si>
    <t>Kenya</t>
  </si>
  <si>
    <t>Liberia</t>
  </si>
  <si>
    <t>Malta</t>
  </si>
  <si>
    <t>Lesotho</t>
  </si>
  <si>
    <t>Colombia</t>
  </si>
  <si>
    <t>Appendix I</t>
  </si>
  <si>
    <t>FOREIGN INVESTMENT AGENCY</t>
  </si>
  <si>
    <t>Hanoi,</t>
  </si>
  <si>
    <t>dated September 21, 2020</t>
  </si>
  <si>
    <t>FDI BRIEF REPORT FOR THE FIRST TEN MONTHS OF 2020</t>
  </si>
  <si>
    <t>No.</t>
  </si>
  <si>
    <t>Indicator</t>
  </si>
  <si>
    <t>Unit</t>
  </si>
  <si>
    <t>Comparison</t>
  </si>
  <si>
    <t>Realized capital</t>
  </si>
  <si>
    <t>mil. USD</t>
  </si>
  <si>
    <t>Registered capital*</t>
  </si>
  <si>
    <t xml:space="preserve">   Newly registered</t>
  </si>
  <si>
    <t xml:space="preserve">   Additionally registered</t>
  </si>
  <si>
    <t xml:space="preserve">   Capital contribution, share purchase</t>
  </si>
  <si>
    <t>Number of projects*</t>
  </si>
  <si>
    <t>project</t>
  </si>
  <si>
    <t>turn of project</t>
  </si>
  <si>
    <t>The first ten months of 2019</t>
  </si>
  <si>
    <t>The first ten months of 2020</t>
  </si>
  <si>
    <t>Export</t>
  </si>
  <si>
    <t xml:space="preserve">   Export (including oil)</t>
  </si>
  <si>
    <t xml:space="preserve">   Export (excluding oil)</t>
  </si>
  <si>
    <t>Import</t>
  </si>
  <si>
    <t>Accumulated as of October 20, 2020:</t>
  </si>
  <si>
    <t>138 countries and territories having investments in Vietnam with 32,777 projects and total registered capital of 380 billion USD. South Korea leads the list, followed by Japan, Singapore and Taiwan.</t>
  </si>
  <si>
    <t>Note</t>
  </si>
  <si>
    <t>*Figures as calculated from January 1 to the 20th of the reporting month</t>
  </si>
  <si>
    <t>Appendix II</t>
  </si>
  <si>
    <t>Foreign Investment Agency</t>
  </si>
  <si>
    <t>FDI ATTRACTION IN THE FIRST TEN MONTHS OF 2020 BY SECTOR</t>
  </si>
  <si>
    <t>As from January 01 to October 20, 2020</t>
  </si>
  <si>
    <t>Sector</t>
  </si>
  <si>
    <t>Number of new projects</t>
  </si>
  <si>
    <t>Newly registered capital 
(Mil. USD)</t>
  </si>
  <si>
    <t>Number of extended projects</t>
  </si>
  <si>
    <t>Additional registered capital
(Mil. USD)</t>
  </si>
  <si>
    <t>Number of capital contribution and share purchase projects</t>
  </si>
  <si>
    <t>Capital contribution and share purchase (Mil. USD)</t>
  </si>
  <si>
    <t>Total registered capital (Mil. USD)</t>
  </si>
  <si>
    <t>Manufacturing, processing</t>
  </si>
  <si>
    <t>Production, electricity, gas, steam and air conditioning supply</t>
  </si>
  <si>
    <t>Real estate activities</t>
  </si>
  <si>
    <t>Wholesale and retail trade; repair of motor vehicles and motorcycles</t>
  </si>
  <si>
    <t>Professional, scientific and technical activities</t>
  </si>
  <si>
    <t>Construction</t>
  </si>
  <si>
    <t>Transportation and storage</t>
  </si>
  <si>
    <t>Financial, banking and insurance activities</t>
  </si>
  <si>
    <t>Accommodation and food service activities</t>
  </si>
  <si>
    <t>Information and communication</t>
  </si>
  <si>
    <t>Agriculture, forestry and fishing</t>
  </si>
  <si>
    <t>Education and training</t>
  </si>
  <si>
    <t>Administrative and support service activities</t>
  </si>
  <si>
    <t>Public health and social work activities</t>
  </si>
  <si>
    <t>Water supply, sewerage, waste management and remediation activities</t>
  </si>
  <si>
    <t>Mining and quarrying</t>
  </si>
  <si>
    <t>Other service activities</t>
  </si>
  <si>
    <t>Arts, entertainment and recreation</t>
  </si>
  <si>
    <t>Total</t>
  </si>
  <si>
    <t>FDI ATTRACTION IN THE FIRST TEN MONTHS OF  2020 BY COUNTERPART</t>
  </si>
  <si>
    <t>Counterpart</t>
  </si>
  <si>
    <t>South Korea</t>
  </si>
  <si>
    <t>China</t>
  </si>
  <si>
    <t>Japan</t>
  </si>
  <si>
    <t>Thailand</t>
  </si>
  <si>
    <t>Taiwan</t>
  </si>
  <si>
    <t>Hong Kong</t>
  </si>
  <si>
    <t>Netherlands</t>
  </si>
  <si>
    <t>United States</t>
  </si>
  <si>
    <t>United Kingdom</t>
  </si>
  <si>
    <t>France</t>
  </si>
  <si>
    <t>Germany</t>
  </si>
  <si>
    <t>Switzerland</t>
  </si>
  <si>
    <t>Poland</t>
  </si>
  <si>
    <t>Cambodia</t>
  </si>
  <si>
    <t>India</t>
  </si>
  <si>
    <t>Spain</t>
  </si>
  <si>
    <t>Denmark</t>
  </si>
  <si>
    <t>Ukraine</t>
  </si>
  <si>
    <t>United Arab Emirates</t>
  </si>
  <si>
    <t>Federation of Russia</t>
  </si>
  <si>
    <t>Sweden</t>
  </si>
  <si>
    <t>Belgium</t>
  </si>
  <si>
    <t>Syprus Republic</t>
  </si>
  <si>
    <t>Italy</t>
  </si>
  <si>
    <t>Macau</t>
  </si>
  <si>
    <t>Portugal</t>
  </si>
  <si>
    <t>Laos</t>
  </si>
  <si>
    <t>Turky</t>
  </si>
  <si>
    <t>Finland</t>
  </si>
  <si>
    <t>Austria</t>
  </si>
  <si>
    <t>Saudi Arabia</t>
  </si>
  <si>
    <t>South Africa</t>
  </si>
  <si>
    <t>Czech Republic</t>
  </si>
  <si>
    <t>Greece</t>
  </si>
  <si>
    <t>Cuba</t>
  </si>
  <si>
    <t>Trinidad and Tobago</t>
  </si>
  <si>
    <t>Norway</t>
  </si>
  <si>
    <t>Iraq</t>
  </si>
  <si>
    <t>Lebanon</t>
  </si>
  <si>
    <t>FDI ATTRACTION IN THE FIRST TEN MONTHS OF 2020 BY LOCATION</t>
  </si>
  <si>
    <t>Location</t>
  </si>
  <si>
    <t>Bac Lieu</t>
  </si>
  <si>
    <t>Hochiminh City</t>
  </si>
  <si>
    <t>Ha Noi</t>
  </si>
  <si>
    <t>Ba Ria - Vung Tau</t>
  </si>
  <si>
    <t>Binh Duong</t>
  </si>
  <si>
    <t>Hai Phong</t>
  </si>
  <si>
    <t>Bac Ninh</t>
  </si>
  <si>
    <t>Ha Nam</t>
  </si>
  <si>
    <t>Bac Giang</t>
  </si>
  <si>
    <t>Dong Nai</t>
  </si>
  <si>
    <t>Tay Ninh</t>
  </si>
  <si>
    <t>Ben Tre</t>
  </si>
  <si>
    <t>Hai Duong</t>
  </si>
  <si>
    <t>Quang Ninh</t>
  </si>
  <si>
    <t>Thanh Hoa</t>
  </si>
  <si>
    <t>Quang Binh</t>
  </si>
  <si>
    <t>Vinh Phuc</t>
  </si>
  <si>
    <t>Phu Tho</t>
  </si>
  <si>
    <t>Hung Yen</t>
  </si>
  <si>
    <t>Vinh Long</t>
  </si>
  <si>
    <t>Da Nang</t>
  </si>
  <si>
    <t>Nghe An</t>
  </si>
  <si>
    <t>Binh Phuoc</t>
  </si>
  <si>
    <t>Tien Giang</t>
  </si>
  <si>
    <t>Quang Ngai</t>
  </si>
  <si>
    <t>Binh Thuan</t>
  </si>
  <si>
    <t>Nam Dinh</t>
  </si>
  <si>
    <t>Thai Binh</t>
  </si>
  <si>
    <t>Thai Nguyen</t>
  </si>
  <si>
    <t>Tra Vinh</t>
  </si>
  <si>
    <t>Khanh Hoa</t>
  </si>
  <si>
    <t>Thua Thien Hue</t>
  </si>
  <si>
    <t>Ninh Binh</t>
  </si>
  <si>
    <t>Binh Dinh</t>
  </si>
  <si>
    <t>Can Tho</t>
  </si>
  <si>
    <t>Hoa Binh</t>
  </si>
  <si>
    <t>Lam Dong</t>
  </si>
  <si>
    <t>Dong Thap</t>
  </si>
  <si>
    <t>Kien Giang</t>
  </si>
  <si>
    <t>Tuyen Quang</t>
  </si>
  <si>
    <t>Quang Tri</t>
  </si>
  <si>
    <t>Soc Trang</t>
  </si>
  <si>
    <t>Lao Cai</t>
  </si>
  <si>
    <t>Ha Tinh</t>
  </si>
  <si>
    <t>Dak Nong</t>
  </si>
  <si>
    <t>Yen Bai</t>
  </si>
  <si>
    <t>Dak Lak</t>
  </si>
  <si>
    <t>Son La</t>
  </si>
  <si>
    <t>Phu Yen</t>
  </si>
  <si>
    <t>Dien Bien</t>
  </si>
  <si>
    <t>Cao Bang</t>
  </si>
  <si>
    <t>Hau Giang</t>
  </si>
  <si>
    <t>Ca Mau</t>
  </si>
  <si>
    <t>Quang Nam</t>
  </si>
  <si>
    <t>Ninh Thuan</t>
  </si>
  <si>
    <t>Appendix III</t>
  </si>
  <si>
    <t>FDI ATTRACTION IN VIETNAM BY SECTOR</t>
  </si>
  <si>
    <t>(Valid projects accumulated as of October 20, 2020)</t>
  </si>
  <si>
    <t>Number of projects</t>
  </si>
  <si>
    <t xml:space="preserve"> Total registered investment capital 
(Mil. USD) </t>
  </si>
  <si>
    <t>Activities of households as employers</t>
  </si>
  <si>
    <t>FDI ATTRACTION IN VIETNAM BY COUNTERPART</t>
  </si>
  <si>
    <t>British Virgin Islands</t>
  </si>
  <si>
    <t>Turkey</t>
  </si>
  <si>
    <t>Cambobia</t>
  </si>
  <si>
    <t>Egypt</t>
  </si>
  <si>
    <t>Romania</t>
  </si>
  <si>
    <t>Democratic People's Republic of Korea</t>
  </si>
  <si>
    <t>Mongolia</t>
  </si>
  <si>
    <t>Morroco</t>
  </si>
  <si>
    <t>FDI ATTRACTION IN VIETNAM BY LOCATION</t>
  </si>
  <si>
    <t>Hanoi</t>
  </si>
  <si>
    <t>Petroleum</t>
  </si>
  <si>
    <t>Lang Son</t>
  </si>
  <si>
    <t>Quang Tir</t>
  </si>
  <si>
    <t>Bac Kan</t>
  </si>
  <si>
    <t>Ha Giang</t>
  </si>
  <si>
    <t>Lai Chau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</si>
</sst>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.##0"/>
    <numFmt numFmtId="170" formatCode="0.0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\&quot;#,##0.00;[Red]&quot;\&quot;\-#,##0.00"/>
    <numFmt numFmtId="175" formatCode="&quot;\&quot;#,##0;[Red]&quot;\&quot;\-#,##0"/>
    <numFmt numFmtId="176" formatCode="_-* #,##0.00_-;\-* #,##0.00_-;_-* &quot;-&quot;??_-;_-@_-"/>
    <numFmt numFmtId="177" formatCode="_-&quot;£&quot;* #,##0_-;\-&quot;£&quot;* #,##0_-;_-&quot;£&quot;* &quot;-&quot;_-;_-@_-"/>
    <numFmt numFmtId="178" formatCode="_-* #,##0_-;\-* #,##0_-;_-* &quot;-&quot;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#,##0\ &quot;F&quot;;[Red]\-#,##0\ &quot;F&quot;"/>
    <numFmt numFmtId="182" formatCode="0.00_)"/>
    <numFmt numFmtId="183" formatCode="#.##"/>
    <numFmt numFmtId="184" formatCode="0.00E+00;\许"/>
    <numFmt numFmtId="185" formatCode="0.00E+00;\趰"/>
    <numFmt numFmtId="186" formatCode="0.0E+00;\趰"/>
    <numFmt numFmtId="187" formatCode="0E+00;\趰"/>
    <numFmt numFmtId="188" formatCode="#,##0.0;[Red]\-#,##0.0"/>
    <numFmt numFmtId="189" formatCode="_(* #,##0.0_);_(* \(#,##0.0\);_(* &quot;-&quot;??_);_(@_)"/>
    <numFmt numFmtId="190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  <charset val="163"/>
    </font>
    <font>
      <b/>
      <sz val="13"/>
      <color indexed="8"/>
      <name val="Times New Roman"/>
      <family val="1"/>
    </font>
    <font>
      <b/>
      <i/>
      <sz val="11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3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8"/>
      <name val="Arial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2"/>
      <name val="Times New Roman"/>
      <family val="1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8"/>
      <color theme="3"/>
      <name val="Calibri Light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i/>
      <sz val="11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0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5" fillId="0" borderId="0"/>
    <xf numFmtId="18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/>
    <xf numFmtId="0" fontId="35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39" fillId="0" borderId="0"/>
    <xf numFmtId="0" fontId="39" fillId="0" borderId="0"/>
    <xf numFmtId="37" fontId="40" fillId="0" borderId="0"/>
    <xf numFmtId="0" fontId="41" fillId="0" borderId="0"/>
    <xf numFmtId="170" fontId="25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7" fillId="0" borderId="21" applyNumberFormat="0" applyAlignment="0" applyProtection="0">
      <alignment horizontal="left" vertical="center"/>
    </xf>
    <xf numFmtId="0" fontId="17" fillId="0" borderId="22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0"/>
    <xf numFmtId="177" fontId="25" fillId="0" borderId="23"/>
    <xf numFmtId="177" fontId="6" fillId="0" borderId="23"/>
    <xf numFmtId="177" fontId="6" fillId="0" borderId="23"/>
    <xf numFmtId="0" fontId="26" fillId="0" borderId="0" applyNumberFormat="0" applyFont="0" applyFill="0" applyAlignment="0"/>
    <xf numFmtId="182" fontId="43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4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11" fillId="0" borderId="24" applyNumberFormat="0" applyFont="0" applyFill="0" applyAlignment="0" applyProtection="0"/>
    <xf numFmtId="0" fontId="46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0" fontId="52" fillId="0" borderId="0"/>
    <xf numFmtId="0" fontId="26" fillId="0" borderId="0"/>
    <xf numFmtId="178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81" fontId="53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25" fillId="0" borderId="0"/>
    <xf numFmtId="0" fontId="25" fillId="0" borderId="0"/>
    <xf numFmtId="0" fontId="55" fillId="0" borderId="0" applyNumberFormat="0" applyFill="0" applyBorder="0" applyAlignment="0" applyProtection="0"/>
    <xf numFmtId="0" fontId="56" fillId="0" borderId="28" applyNumberFormat="0" applyFill="0" applyAlignment="0" applyProtection="0"/>
    <xf numFmtId="0" fontId="57" fillId="0" borderId="29" applyNumberFormat="0" applyFill="0" applyAlignment="0" applyProtection="0"/>
    <xf numFmtId="0" fontId="58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8" borderId="0" applyNumberFormat="0" applyBorder="0" applyAlignment="0" applyProtection="0"/>
    <xf numFmtId="0" fontId="62" fillId="9" borderId="31" applyNumberFormat="0" applyAlignment="0" applyProtection="0"/>
    <xf numFmtId="0" fontId="63" fillId="10" borderId="32" applyNumberFormat="0" applyAlignment="0" applyProtection="0"/>
    <xf numFmtId="0" fontId="64" fillId="10" borderId="31" applyNumberFormat="0" applyAlignment="0" applyProtection="0"/>
    <xf numFmtId="0" fontId="65" fillId="0" borderId="33" applyNumberFormat="0" applyFill="0" applyAlignment="0" applyProtection="0"/>
    <xf numFmtId="0" fontId="66" fillId="11" borderId="34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6" applyNumberFormat="0" applyFill="0" applyAlignment="0" applyProtection="0"/>
    <xf numFmtId="0" fontId="7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2" borderId="35" applyNumberFormat="0" applyFont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165" fontId="5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8" fillId="0" borderId="0" xfId="3" applyNumberFormat="1" applyFont="1" applyAlignment="1">
      <alignment horizontal="center"/>
    </xf>
    <xf numFmtId="166" fontId="4" fillId="0" borderId="0" xfId="3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/>
    <xf numFmtId="166" fontId="5" fillId="0" borderId="6" xfId="3" applyNumberFormat="1" applyFont="1" applyFill="1" applyBorder="1"/>
    <xf numFmtId="0" fontId="5" fillId="0" borderId="0" xfId="0" applyFont="1" applyFill="1"/>
    <xf numFmtId="0" fontId="5" fillId="0" borderId="4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4" fontId="5" fillId="0" borderId="5" xfId="1" applyNumberFormat="1" applyFont="1" applyFill="1" applyBorder="1" applyAlignment="1">
      <alignment horizontal="right"/>
    </xf>
    <xf numFmtId="166" fontId="5" fillId="0" borderId="6" xfId="3" applyNumberFormat="1" applyFont="1" applyBorder="1"/>
    <xf numFmtId="0" fontId="5" fillId="0" borderId="0" xfId="0" applyFont="1"/>
    <xf numFmtId="0" fontId="5" fillId="0" borderId="7" xfId="0" applyNumberFormat="1" applyFont="1" applyBorder="1" applyAlignment="1">
      <alignment horizontal="left"/>
    </xf>
    <xf numFmtId="0" fontId="5" fillId="0" borderId="8" xfId="0" applyFont="1" applyFill="1" applyBorder="1"/>
    <xf numFmtId="166" fontId="5" fillId="0" borderId="9" xfId="3" applyNumberFormat="1" applyFont="1" applyFill="1" applyBorder="1"/>
    <xf numFmtId="0" fontId="5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5" fillId="0" borderId="0" xfId="3" applyNumberFormat="1" applyFont="1" applyFill="1" applyBorder="1"/>
    <xf numFmtId="0" fontId="12" fillId="0" borderId="0" xfId="0" applyFont="1"/>
    <xf numFmtId="167" fontId="13" fillId="0" borderId="0" xfId="4" applyNumberFormat="1" applyFont="1"/>
    <xf numFmtId="166" fontId="5" fillId="0" borderId="0" xfId="3" applyNumberFormat="1" applyFont="1"/>
    <xf numFmtId="0" fontId="5" fillId="0" borderId="0" xfId="0" applyFont="1" applyAlignment="1">
      <alignment horizontal="left"/>
    </xf>
    <xf numFmtId="166" fontId="14" fillId="0" borderId="0" xfId="3" applyNumberFormat="1" applyFont="1"/>
    <xf numFmtId="10" fontId="5" fillId="0" borderId="0" xfId="2" applyNumberFormat="1" applyFont="1"/>
    <xf numFmtId="4" fontId="10" fillId="0" borderId="0" xfId="0" applyNumberFormat="1" applyFont="1"/>
    <xf numFmtId="165" fontId="10" fillId="0" borderId="0" xfId="0" applyNumberFormat="1" applyFont="1"/>
    <xf numFmtId="9" fontId="10" fillId="0" borderId="0" xfId="3" applyFont="1"/>
    <xf numFmtId="166" fontId="10" fillId="0" borderId="0" xfId="3" applyNumberFormat="1" applyFont="1"/>
    <xf numFmtId="165" fontId="16" fillId="0" borderId="0" xfId="0" applyNumberFormat="1" applyFont="1"/>
    <xf numFmtId="165" fontId="10" fillId="0" borderId="0" xfId="0" applyNumberFormat="1" applyFont="1" applyAlignment="1"/>
    <xf numFmtId="166" fontId="10" fillId="0" borderId="0" xfId="3" applyNumberFormat="1" applyFont="1" applyAlignment="1"/>
    <xf numFmtId="165" fontId="3" fillId="0" borderId="0" xfId="0" applyNumberFormat="1" applyFont="1" applyAlignment="1"/>
    <xf numFmtId="166" fontId="3" fillId="0" borderId="0" xfId="3" applyNumberFormat="1" applyFont="1" applyAlignment="1"/>
    <xf numFmtId="1" fontId="4" fillId="0" borderId="0" xfId="4" applyNumberFormat="1" applyFont="1" applyAlignment="1">
      <alignment horizontal="left"/>
    </xf>
    <xf numFmtId="165" fontId="10" fillId="0" borderId="0" xfId="0" applyNumberFormat="1" applyFont="1" applyAlignment="1">
      <alignment horizontal="center"/>
    </xf>
    <xf numFmtId="166" fontId="3" fillId="0" borderId="0" xfId="3" applyNumberFormat="1" applyFont="1"/>
    <xf numFmtId="9" fontId="3" fillId="0" borderId="0" xfId="3" applyFont="1"/>
    <xf numFmtId="43" fontId="3" fillId="0" borderId="0" xfId="4" applyFont="1"/>
    <xf numFmtId="167" fontId="0" fillId="0" borderId="0" xfId="1" applyNumberFormat="1" applyFont="1"/>
    <xf numFmtId="43" fontId="0" fillId="0" borderId="0" xfId="1" applyNumberFormat="1" applyFont="1"/>
    <xf numFmtId="167" fontId="7" fillId="0" borderId="0" xfId="1" applyNumberFormat="1" applyFont="1" applyAlignment="1">
      <alignment horizontal="right"/>
    </xf>
    <xf numFmtId="167" fontId="18" fillId="2" borderId="11" xfId="1" applyNumberFormat="1" applyFont="1" applyFill="1" applyBorder="1" applyAlignment="1">
      <alignment horizontal="center" vertical="center" wrapText="1"/>
    </xf>
    <xf numFmtId="43" fontId="18" fillId="2" borderId="11" xfId="1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7" fontId="19" fillId="2" borderId="18" xfId="1" applyNumberFormat="1" applyFont="1" applyFill="1" applyBorder="1" applyAlignment="1">
      <alignment vertical="center"/>
    </xf>
    <xf numFmtId="43" fontId="19" fillId="2" borderId="18" xfId="1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43" fontId="19" fillId="0" borderId="0" xfId="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67" fontId="18" fillId="4" borderId="18" xfId="1" applyNumberFormat="1" applyFont="1" applyFill="1" applyBorder="1" applyAlignment="1">
      <alignment vertical="center"/>
    </xf>
    <xf numFmtId="43" fontId="18" fillId="4" borderId="18" xfId="1" applyNumberFormat="1" applyFont="1" applyFill="1" applyBorder="1" applyAlignment="1">
      <alignment vertical="center"/>
    </xf>
    <xf numFmtId="167" fontId="21" fillId="3" borderId="0" xfId="5" applyNumberFormat="1" applyFont="1" applyFill="1"/>
    <xf numFmtId="168" fontId="22" fillId="3" borderId="0" xfId="5" applyNumberFormat="1" applyFont="1" applyFill="1" applyAlignment="1">
      <alignment horizontal="right"/>
    </xf>
    <xf numFmtId="0" fontId="21" fillId="3" borderId="0" xfId="0" applyFont="1" applyFill="1"/>
    <xf numFmtId="169" fontId="21" fillId="3" borderId="0" xfId="0" applyNumberFormat="1" applyFont="1" applyFill="1"/>
    <xf numFmtId="168" fontId="21" fillId="3" borderId="0" xfId="5" applyNumberFormat="1" applyFont="1" applyFill="1"/>
    <xf numFmtId="169" fontId="20" fillId="3" borderId="5" xfId="0" applyNumberFormat="1" applyFont="1" applyFill="1" applyBorder="1" applyAlignment="1">
      <alignment horizontal="center" vertical="center" wrapText="1"/>
    </xf>
    <xf numFmtId="0" fontId="20" fillId="3" borderId="5" xfId="6" applyNumberFormat="1" applyFont="1" applyFill="1" applyBorder="1" applyAlignment="1">
      <alignment horizontal="center" vertical="center" wrapText="1"/>
    </xf>
    <xf numFmtId="167" fontId="20" fillId="3" borderId="5" xfId="5" applyNumberFormat="1" applyFont="1" applyFill="1" applyBorder="1" applyAlignment="1">
      <alignment horizontal="center" vertical="center" wrapText="1"/>
    </xf>
    <xf numFmtId="168" fontId="20" fillId="3" borderId="5" xfId="5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/>
    <xf numFmtId="0" fontId="21" fillId="3" borderId="5" xfId="0" applyFont="1" applyFill="1" applyBorder="1" applyAlignment="1">
      <alignment wrapText="1"/>
    </xf>
    <xf numFmtId="167" fontId="21" fillId="3" borderId="5" xfId="5" applyNumberFormat="1" applyFont="1" applyFill="1" applyBorder="1"/>
    <xf numFmtId="43" fontId="21" fillId="3" borderId="5" xfId="5" applyNumberFormat="1" applyFont="1" applyFill="1" applyBorder="1"/>
    <xf numFmtId="167" fontId="20" fillId="4" borderId="5" xfId="5" applyNumberFormat="1" applyFont="1" applyFill="1" applyBorder="1" applyAlignment="1">
      <alignment horizontal="right" vertical="center" wrapText="1"/>
    </xf>
    <xf numFmtId="43" fontId="20" fillId="4" borderId="5" xfId="5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167" fontId="20" fillId="3" borderId="0" xfId="5" applyNumberFormat="1" applyFont="1" applyFill="1" applyBorder="1" applyAlignment="1">
      <alignment horizontal="right" vertical="center" wrapText="1"/>
    </xf>
    <xf numFmtId="168" fontId="20" fillId="3" borderId="0" xfId="5" applyNumberFormat="1" applyFont="1" applyFill="1" applyBorder="1" applyAlignment="1">
      <alignment horizontal="right" vertical="center" wrapText="1"/>
    </xf>
    <xf numFmtId="164" fontId="0" fillId="0" borderId="0" xfId="0" applyNumberFormat="1" applyFill="1" applyAlignment="1">
      <alignment vertical="center"/>
    </xf>
    <xf numFmtId="189" fontId="0" fillId="0" borderId="0" xfId="0" applyNumberFormat="1" applyFill="1" applyAlignment="1">
      <alignment vertical="center"/>
    </xf>
    <xf numFmtId="168" fontId="0" fillId="0" borderId="15" xfId="1" applyNumberFormat="1" applyFont="1" applyBorder="1" applyAlignment="1">
      <alignment vertical="center"/>
    </xf>
    <xf numFmtId="0" fontId="3" fillId="0" borderId="0" xfId="0" applyFont="1" applyAlignment="1"/>
    <xf numFmtId="9" fontId="4" fillId="0" borderId="0" xfId="2" applyFont="1"/>
    <xf numFmtId="3" fontId="0" fillId="0" borderId="5" xfId="0" applyNumberFormat="1" applyBorder="1"/>
    <xf numFmtId="167" fontId="0" fillId="0" borderId="14" xfId="1" applyNumberFormat="1" applyFont="1" applyBorder="1" applyAlignment="1">
      <alignment vertical="center"/>
    </xf>
    <xf numFmtId="43" fontId="0" fillId="0" borderId="14" xfId="1" applyNumberFormat="1" applyFont="1" applyBorder="1" applyAlignment="1">
      <alignment vertical="center"/>
    </xf>
    <xf numFmtId="168" fontId="0" fillId="0" borderId="14" xfId="1" applyNumberFormat="1" applyFont="1" applyBorder="1" applyAlignment="1">
      <alignment vertical="center"/>
    </xf>
    <xf numFmtId="190" fontId="0" fillId="0" borderId="14" xfId="1" applyNumberFormat="1" applyFont="1" applyBorder="1" applyAlignment="1">
      <alignment vertical="center"/>
    </xf>
    <xf numFmtId="190" fontId="0" fillId="0" borderId="15" xfId="1" applyNumberFormat="1" applyFont="1" applyBorder="1" applyAlignment="1">
      <alignment vertical="center"/>
    </xf>
    <xf numFmtId="0" fontId="0" fillId="0" borderId="13" xfId="0" applyNumberFormat="1" applyBorder="1" applyAlignment="1">
      <alignment vertical="center" wrapText="1"/>
    </xf>
    <xf numFmtId="0" fontId="0" fillId="0" borderId="14" xfId="0" applyNumberForma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vertical="center"/>
    </xf>
    <xf numFmtId="0" fontId="0" fillId="0" borderId="14" xfId="0" applyNumberFormat="1" applyBorder="1"/>
    <xf numFmtId="0" fontId="0" fillId="0" borderId="16" xfId="0" applyNumberFormat="1" applyBorder="1"/>
    <xf numFmtId="0" fontId="0" fillId="0" borderId="20" xfId="0" applyNumberFormat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1" fillId="0" borderId="14" xfId="0" applyNumberFormat="1" applyFont="1" applyBorder="1" applyAlignment="1">
      <alignment vertical="center"/>
    </xf>
    <xf numFmtId="43" fontId="7" fillId="0" borderId="0" xfId="1" applyNumberFormat="1" applyFont="1" applyAlignment="1">
      <alignment horizontal="right"/>
    </xf>
    <xf numFmtId="43" fontId="18" fillId="2" borderId="12" xfId="1" applyNumberFormat="1" applyFont="1" applyFill="1" applyBorder="1" applyAlignment="1">
      <alignment horizontal="center" vertical="center" wrapText="1"/>
    </xf>
    <xf numFmtId="43" fontId="0" fillId="0" borderId="15" xfId="1" applyNumberFormat="1" applyFont="1" applyBorder="1" applyAlignment="1">
      <alignment vertical="center"/>
    </xf>
    <xf numFmtId="43" fontId="19" fillId="2" borderId="19" xfId="1" applyNumberFormat="1" applyFont="1" applyFill="1" applyBorder="1" applyAlignment="1">
      <alignment vertical="center"/>
    </xf>
    <xf numFmtId="43" fontId="18" fillId="4" borderId="19" xfId="1" applyNumberFormat="1" applyFont="1" applyFill="1" applyBorder="1" applyAlignment="1">
      <alignment vertical="center"/>
    </xf>
    <xf numFmtId="0" fontId="5" fillId="0" borderId="37" xfId="0" applyNumberFormat="1" applyFont="1" applyBorder="1" applyAlignment="1">
      <alignment horizontal="left"/>
    </xf>
    <xf numFmtId="0" fontId="5" fillId="0" borderId="27" xfId="0" applyFont="1" applyBorder="1"/>
    <xf numFmtId="0" fontId="5" fillId="0" borderId="27" xfId="0" applyFont="1" applyBorder="1" applyAlignment="1">
      <alignment horizontal="center"/>
    </xf>
    <xf numFmtId="3" fontId="5" fillId="0" borderId="27" xfId="0" applyNumberFormat="1" applyFont="1" applyBorder="1"/>
    <xf numFmtId="166" fontId="5" fillId="0" borderId="38" xfId="3" applyNumberFormat="1" applyFont="1" applyBorder="1"/>
    <xf numFmtId="3" fontId="5" fillId="0" borderId="8" xfId="0" applyNumberFormat="1" applyFont="1" applyFill="1" applyBorder="1"/>
    <xf numFmtId="4" fontId="0" fillId="0" borderId="5" xfId="0" applyNumberFormat="1" applyBorder="1"/>
    <xf numFmtId="0" fontId="3" fillId="0" borderId="0" xfId="0" applyFont="1" applyAlignment="1">
      <alignment horizontal="center"/>
    </xf>
    <xf numFmtId="10" fontId="21" fillId="3" borderId="0" xfId="2" applyNumberFormat="1" applyFont="1" applyFill="1"/>
    <xf numFmtId="165" fontId="7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vertical="center" wrapText="1"/>
    </xf>
    <xf numFmtId="3" fontId="0" fillId="0" borderId="0" xfId="0" applyNumberFormat="1"/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11" fillId="0" borderId="14" xfId="0" applyFont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71" fillId="0" borderId="0" xfId="0" applyNumberFormat="1" applyFont="1" applyAlignment="1">
      <alignment horizontal="left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2" borderId="26" xfId="0" applyNumberFormat="1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19" fillId="2" borderId="17" xfId="0" applyNumberFormat="1" applyFont="1" applyFill="1" applyBorder="1" applyAlignment="1">
      <alignment horizontal="center" vertical="center"/>
    </xf>
    <xf numFmtId="0" fontId="19" fillId="2" borderId="18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0" xfId="6" applyFont="1" applyFill="1" applyAlignment="1">
      <alignment horizontal="center"/>
    </xf>
    <xf numFmtId="0" fontId="20" fillId="3" borderId="0" xfId="6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</cellXfs>
  <cellStyles count="208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_Book1" xfId="16"/>
    <cellStyle name="1" xfId="17"/>
    <cellStyle name="2" xfId="18"/>
    <cellStyle name="20% - Accent1" xfId="180" builtinId="30" customBuiltin="1"/>
    <cellStyle name="20% - Accent2" xfId="184" builtinId="34" customBuiltin="1"/>
    <cellStyle name="20% - Accent3" xfId="188" builtinId="38" customBuiltin="1"/>
    <cellStyle name="20% - Accent4" xfId="192" builtinId="42" customBuiltin="1"/>
    <cellStyle name="20% - Accent5" xfId="196" builtinId="46" customBuiltin="1"/>
    <cellStyle name="20% - Accent6" xfId="200" builtinId="50" customBuiltin="1"/>
    <cellStyle name="3" xfId="19"/>
    <cellStyle name="4" xfId="20"/>
    <cellStyle name="40% - Accent1" xfId="181" builtinId="31" customBuiltin="1"/>
    <cellStyle name="40% - Accent2" xfId="185" builtinId="35" customBuiltin="1"/>
    <cellStyle name="40% - Accent3" xfId="189" builtinId="39" customBuiltin="1"/>
    <cellStyle name="40% - Accent4" xfId="193" builtinId="43" customBuiltin="1"/>
    <cellStyle name="40% - Accent5" xfId="197" builtinId="47" customBuiltin="1"/>
    <cellStyle name="40% - Accent6" xfId="201" builtinId="51" customBuiltin="1"/>
    <cellStyle name="60% - Accent1" xfId="182" builtinId="32" customBuiltin="1"/>
    <cellStyle name="60% - Accent2" xfId="186" builtinId="36" customBuiltin="1"/>
    <cellStyle name="60% - Accent3" xfId="190" builtinId="40" customBuiltin="1"/>
    <cellStyle name="60% - Accent4" xfId="194" builtinId="44" customBuiltin="1"/>
    <cellStyle name="60% - Accent5" xfId="198" builtinId="48" customBuiltin="1"/>
    <cellStyle name="60% - Accent6" xfId="202" builtinId="52" customBuiltin="1"/>
    <cellStyle name="Accent1" xfId="179" builtinId="29" customBuiltin="1"/>
    <cellStyle name="Accent2" xfId="183" builtinId="33" customBuiltin="1"/>
    <cellStyle name="Accent3" xfId="187" builtinId="37" customBuiltin="1"/>
    <cellStyle name="Accent4" xfId="191" builtinId="41" customBuiltin="1"/>
    <cellStyle name="Accent5" xfId="195" builtinId="45" customBuiltin="1"/>
    <cellStyle name="Accent6" xfId="199" builtinId="49" customBuiltin="1"/>
    <cellStyle name="AeE­ [0]_INQUIRY ¿μ¾÷AßAø " xfId="21"/>
    <cellStyle name="ÅëÈ­ [0]_S" xfId="22"/>
    <cellStyle name="AeE­_INQUIRY ¿μ¾÷AßAø " xfId="23"/>
    <cellStyle name="ÅëÈ­_S" xfId="24"/>
    <cellStyle name="AÞ¸¶ [0]_INQUIRY ¿?¾÷AßAø " xfId="25"/>
    <cellStyle name="ÄÞ¸¶ [0]_S" xfId="26"/>
    <cellStyle name="AÞ¸¶_INQUIRY ¿?¾÷AßAø " xfId="27"/>
    <cellStyle name="ÄÞ¸¶_S" xfId="28"/>
    <cellStyle name="Bad" xfId="169" builtinId="27" customBuiltin="1"/>
    <cellStyle name="C?AØ_¿?¾÷CoE² " xfId="29"/>
    <cellStyle name="C￥AØ_¿μ¾÷CoE² " xfId="30"/>
    <cellStyle name="Ç¥ÁØ_S" xfId="31"/>
    <cellStyle name="C￥AØ_Sheet1_¿μ¾÷CoE² " xfId="32"/>
    <cellStyle name="Calc Currency (0)" xfId="33"/>
    <cellStyle name="Calc Currency (0) 2" xfId="34"/>
    <cellStyle name="Calc Currency (0) 3" xfId="35"/>
    <cellStyle name="Calculation" xfId="173" builtinId="22" customBuiltin="1"/>
    <cellStyle name="Check Cell" xfId="175" builtinId="23" customBuiltin="1"/>
    <cellStyle name="Comma" xfId="1" builtinId="3"/>
    <cellStyle name="Comma 2" xfId="37"/>
    <cellStyle name="Comma 2 2" xfId="38"/>
    <cellStyle name="Comma 2 2 2" xfId="39"/>
    <cellStyle name="Comma 2 2 3" xfId="4"/>
    <cellStyle name="Comma 2 2 3 2" xfId="40"/>
    <cellStyle name="Comma 2 2 4" xfId="41"/>
    <cellStyle name="Comma 2 3" xfId="42"/>
    <cellStyle name="Comma 2 4" xfId="43"/>
    <cellStyle name="Comma 2 5" xfId="44"/>
    <cellStyle name="Comma 3" xfId="45"/>
    <cellStyle name="Comma 3 2" xfId="46"/>
    <cellStyle name="Comma 3 3" xfId="47"/>
    <cellStyle name="Comma 3 4" xfId="48"/>
    <cellStyle name="Comma 4" xfId="5"/>
    <cellStyle name="Comma 4 2" xfId="49"/>
    <cellStyle name="Comma 5" xfId="36"/>
    <cellStyle name="Comma 6" xfId="204"/>
    <cellStyle name="Comma0" xfId="50"/>
    <cellStyle name="Currency0" xfId="51"/>
    <cellStyle name="Date" xfId="52"/>
    <cellStyle name="Explanatory Text" xfId="177" builtinId="53" customBuiltin="1"/>
    <cellStyle name="Fixed" xfId="53"/>
    <cellStyle name="Good" xfId="168" builtinId="26" customBuiltin="1"/>
    <cellStyle name="Header1" xfId="54"/>
    <cellStyle name="Header2" xfId="55"/>
    <cellStyle name="Heading 1" xfId="164" builtinId="16" customBuiltin="1"/>
    <cellStyle name="Heading 1 2" xfId="56"/>
    <cellStyle name="Heading 1 3" xfId="57"/>
    <cellStyle name="Heading 1 4" xfId="58"/>
    <cellStyle name="Heading 1 5" xfId="59"/>
    <cellStyle name="Heading 1 6" xfId="60"/>
    <cellStyle name="Heading 1 7" xfId="61"/>
    <cellStyle name="Heading 1 8" xfId="62"/>
    <cellStyle name="Heading 1 9" xfId="63"/>
    <cellStyle name="Heading 2" xfId="165" builtinId="17" customBuiltin="1"/>
    <cellStyle name="Heading 2 2" xfId="64"/>
    <cellStyle name="Heading 2 3" xfId="65"/>
    <cellStyle name="Heading 2 4" xfId="66"/>
    <cellStyle name="Heading 2 5" xfId="67"/>
    <cellStyle name="Heading 2 6" xfId="68"/>
    <cellStyle name="Heading 2 7" xfId="69"/>
    <cellStyle name="Heading 2 8" xfId="70"/>
    <cellStyle name="Heading 2 9" xfId="71"/>
    <cellStyle name="Heading 3" xfId="166" builtinId="18" customBuiltin="1"/>
    <cellStyle name="Heading 4" xfId="167" builtinId="19" customBuiltin="1"/>
    <cellStyle name="Input" xfId="171" builtinId="20" customBuiltin="1"/>
    <cellStyle name="Ledger 17 x 11 in" xfId="72"/>
    <cellStyle name="Linked Cell" xfId="174" builtinId="24" customBuiltin="1"/>
    <cellStyle name="moi" xfId="73"/>
    <cellStyle name="moi 2" xfId="74"/>
    <cellStyle name="moi 3" xfId="75"/>
    <cellStyle name="n" xfId="76"/>
    <cellStyle name="Neutral" xfId="170" builtinId="28" customBuiltin="1"/>
    <cellStyle name="Normal" xfId="0" builtinId="0"/>
    <cellStyle name="Normal - Style1" xfId="77"/>
    <cellStyle name="Normal 10" xfId="6"/>
    <cellStyle name="Normal 11" xfId="78"/>
    <cellStyle name="Normal 12" xfId="79"/>
    <cellStyle name="Normal 13" xfId="80"/>
    <cellStyle name="Normal 14" xfId="81"/>
    <cellStyle name="Normal 15" xfId="82"/>
    <cellStyle name="Normal 16" xfId="83"/>
    <cellStyle name="Normal 17" xfId="84"/>
    <cellStyle name="Normal 18" xfId="85"/>
    <cellStyle name="Normal 19" xfId="86"/>
    <cellStyle name="Normal 2" xfId="87"/>
    <cellStyle name="Normal 2 2" xfId="88"/>
    <cellStyle name="Normal 2 2 2" xfId="89"/>
    <cellStyle name="Normal 2 2 3" xfId="90"/>
    <cellStyle name="Normal 2 2 4" xfId="91"/>
    <cellStyle name="Normal 2 3" xfId="92"/>
    <cellStyle name="Normal 2 4" xfId="93"/>
    <cellStyle name="Normal 2 5" xfId="94"/>
    <cellStyle name="Normal 2 6" xfId="95"/>
    <cellStyle name="Normal 2 7" xfId="96"/>
    <cellStyle name="Normal 20" xfId="97"/>
    <cellStyle name="Normal 21" xfId="98"/>
    <cellStyle name="Normal 22" xfId="99"/>
    <cellStyle name="Normal 23" xfId="100"/>
    <cellStyle name="Normal 24" xfId="7"/>
    <cellStyle name="Normal 25" xfId="126"/>
    <cellStyle name="Normal 26" xfId="162"/>
    <cellStyle name="Normal 27" xfId="161"/>
    <cellStyle name="Normal 28" xfId="203"/>
    <cellStyle name="Normal 29" xfId="206"/>
    <cellStyle name="Normal 3" xfId="101"/>
    <cellStyle name="Normal 3 2" xfId="102"/>
    <cellStyle name="Normal 3 3" xfId="103"/>
    <cellStyle name="Normal 3 4" xfId="104"/>
    <cellStyle name="Normal 3 5" xfId="105"/>
    <cellStyle name="Normal 3_Book1" xfId="106"/>
    <cellStyle name="Normal 30" xfId="205"/>
    <cellStyle name="Normal 4" xfId="107"/>
    <cellStyle name="Normal 4 2" xfId="108"/>
    <cellStyle name="Normal 4 3" xfId="109"/>
    <cellStyle name="Normal 4 4" xfId="110"/>
    <cellStyle name="Normal 4 5" xfId="111"/>
    <cellStyle name="Normal 5" xfId="112"/>
    <cellStyle name="Normal 5 2" xfId="113"/>
    <cellStyle name="Normal 5 3" xfId="114"/>
    <cellStyle name="Normal 5 4" xfId="115"/>
    <cellStyle name="Normal 5 5" xfId="116"/>
    <cellStyle name="Normal 6" xfId="117"/>
    <cellStyle name="Normal 7" xfId="118"/>
    <cellStyle name="Normal 8" xfId="119"/>
    <cellStyle name="Normal 9" xfId="120"/>
    <cellStyle name="Normal1" xfId="121"/>
    <cellStyle name="Normal1 2" xfId="122"/>
    <cellStyle name="Normal1 3" xfId="123"/>
    <cellStyle name="Note 2" xfId="207"/>
    <cellStyle name="Output" xfId="172" builtinId="21" customBuiltin="1"/>
    <cellStyle name="Percent" xfId="2" builtinId="5"/>
    <cellStyle name="Percent 2" xfId="125"/>
    <cellStyle name="Percent 2 2" xfId="3"/>
    <cellStyle name="Percent 3" xfId="127"/>
    <cellStyle name="Percent 4" xfId="128"/>
    <cellStyle name="Percent 5" xfId="129"/>
    <cellStyle name="Percent 6" xfId="130"/>
    <cellStyle name="Percent 7" xfId="124"/>
    <cellStyle name="Style 1" xfId="131"/>
    <cellStyle name="Title" xfId="163" builtinId="15" customBuiltin="1"/>
    <cellStyle name="Total" xfId="178" builtinId="25" customBuiltin="1"/>
    <cellStyle name="Total 2" xfId="132"/>
    <cellStyle name="Total 3" xfId="133"/>
    <cellStyle name="Total 4" xfId="134"/>
    <cellStyle name="Total 5" xfId="135"/>
    <cellStyle name="Total 6" xfId="136"/>
    <cellStyle name="Total 7" xfId="137"/>
    <cellStyle name="Total 8" xfId="138"/>
    <cellStyle name="Total 9" xfId="139"/>
    <cellStyle name="Warning Text" xfId="176" builtinId="11" customBuiltin="1"/>
    <cellStyle name="xuan" xfId="140"/>
    <cellStyle name=" [0.00]_ Att. 1- Cover" xfId="141"/>
    <cellStyle name="_ Att. 1- Cover" xfId="142"/>
    <cellStyle name="?_ Att. 1- Cover" xfId="143"/>
    <cellStyle name="똿뗦먛귟 [0.00]_PRODUCT DETAIL Q1" xfId="144"/>
    <cellStyle name="똿뗦먛귟_PRODUCT DETAIL Q1" xfId="145"/>
    <cellStyle name="믅됞 [0.00]_PRODUCT DETAIL Q1" xfId="146"/>
    <cellStyle name="믅됞_PRODUCT DETAIL Q1" xfId="147"/>
    <cellStyle name="백분율_95" xfId="148"/>
    <cellStyle name="뷭?_BOOKSHIP" xfId="149"/>
    <cellStyle name="콤마 [0]_1202" xfId="150"/>
    <cellStyle name="콤마_1202" xfId="151"/>
    <cellStyle name="통화 [0]_1202" xfId="152"/>
    <cellStyle name="통화_1202" xfId="153"/>
    <cellStyle name="표준_(정보부문)월별인원계획" xfId="154"/>
    <cellStyle name="一般_00Q3902REV.1" xfId="155"/>
    <cellStyle name="千分位[0]_00Q3902REV.1" xfId="156"/>
    <cellStyle name="千分位_00Q3902REV.1" xfId="157"/>
    <cellStyle name="貨幣 [0]_00Q3902REV.1" xfId="158"/>
    <cellStyle name="貨幣[0]_BRE" xfId="159"/>
    <cellStyle name="貨幣_00Q3902REV.1" xfId="16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C19" sqref="C19:C21"/>
    </sheetView>
  </sheetViews>
  <sheetFormatPr defaultColWidth="9.140625" defaultRowHeight="14.25"/>
  <cols>
    <col min="1" max="1" width="6.140625" style="2" customWidth="1"/>
    <col min="2" max="2" width="32.28515625" style="2" customWidth="1"/>
    <col min="3" max="3" width="16.5703125" style="2" customWidth="1"/>
    <col min="4" max="4" width="16.28515625" style="3" customWidth="1"/>
    <col min="5" max="5" width="16.28515625" style="4" customWidth="1"/>
    <col min="6" max="6" width="16.28515625" style="8" customWidth="1"/>
    <col min="7" max="16384" width="9.140625" style="2"/>
  </cols>
  <sheetData>
    <row r="1" spans="1:6" ht="15">
      <c r="A1" s="143" t="s">
        <v>128</v>
      </c>
      <c r="B1" s="143"/>
      <c r="C1" s="143"/>
      <c r="D1" s="143"/>
      <c r="E1" s="143"/>
      <c r="F1" s="143"/>
    </row>
    <row r="2" spans="1:6" ht="15">
      <c r="A2" s="124"/>
      <c r="B2" s="124"/>
      <c r="C2" s="124"/>
      <c r="D2" s="124"/>
      <c r="E2" s="124"/>
      <c r="F2" s="124"/>
    </row>
    <row r="3" spans="1:6" ht="15">
      <c r="A3" s="1" t="s">
        <v>129</v>
      </c>
      <c r="D3" s="126" t="s">
        <v>130</v>
      </c>
      <c r="E3" s="144" t="s">
        <v>131</v>
      </c>
      <c r="F3" s="144"/>
    </row>
    <row r="5" spans="1:6" ht="17.45" customHeight="1">
      <c r="A5" s="140" t="s">
        <v>132</v>
      </c>
      <c r="B5" s="140"/>
      <c r="C5" s="140"/>
      <c r="D5" s="140"/>
      <c r="E5" s="140"/>
      <c r="F5" s="140"/>
    </row>
    <row r="6" spans="1:6" ht="18">
      <c r="A6" s="5"/>
      <c r="B6" s="5"/>
      <c r="C6" s="5"/>
      <c r="D6" s="5"/>
      <c r="E6" s="6"/>
      <c r="F6" s="7"/>
    </row>
    <row r="7" spans="1:6" ht="15" thickBot="1"/>
    <row r="8" spans="1:6" s="13" customFormat="1" ht="30.75" thickTop="1">
      <c r="A8" s="9" t="s">
        <v>133</v>
      </c>
      <c r="B8" s="10" t="s">
        <v>134</v>
      </c>
      <c r="C8" s="10" t="s">
        <v>135</v>
      </c>
      <c r="D8" s="11" t="s">
        <v>146</v>
      </c>
      <c r="E8" s="11" t="s">
        <v>147</v>
      </c>
      <c r="F8" s="12" t="s">
        <v>136</v>
      </c>
    </row>
    <row r="9" spans="1:6" s="19" customFormat="1">
      <c r="A9" s="14">
        <v>1</v>
      </c>
      <c r="B9" s="15" t="s">
        <v>137</v>
      </c>
      <c r="C9" s="16" t="s">
        <v>138</v>
      </c>
      <c r="D9" s="17">
        <v>16210</v>
      </c>
      <c r="E9" s="17">
        <v>15800</v>
      </c>
      <c r="F9" s="18">
        <f>E9/D9</f>
        <v>0.97470697100555215</v>
      </c>
    </row>
    <row r="10" spans="1:6" s="25" customFormat="1">
      <c r="A10" s="20">
        <v>2</v>
      </c>
      <c r="B10" s="21" t="s">
        <v>139</v>
      </c>
      <c r="C10" s="16" t="s">
        <v>138</v>
      </c>
      <c r="D10" s="23">
        <f>D11+D12+D13</f>
        <v>29114.57</v>
      </c>
      <c r="E10" s="23">
        <f>E11+E12+E13</f>
        <v>23480.803589180032</v>
      </c>
      <c r="F10" s="24">
        <f>E10/D10</f>
        <v>0.80649666435671319</v>
      </c>
    </row>
    <row r="11" spans="1:6" s="25" customFormat="1">
      <c r="A11" s="20" t="s">
        <v>0</v>
      </c>
      <c r="B11" s="21" t="s">
        <v>140</v>
      </c>
      <c r="C11" s="16" t="s">
        <v>138</v>
      </c>
      <c r="D11" s="23">
        <v>12833.77</v>
      </c>
      <c r="E11" s="23">
        <f>'October, 2020'!D27</f>
        <v>11660.719753000003</v>
      </c>
      <c r="F11" s="24">
        <f>E11/D11</f>
        <v>0.9085965973365584</v>
      </c>
    </row>
    <row r="12" spans="1:6" s="25" customFormat="1">
      <c r="A12" s="14" t="s">
        <v>1</v>
      </c>
      <c r="B12" s="21" t="s">
        <v>141</v>
      </c>
      <c r="C12" s="16" t="s">
        <v>138</v>
      </c>
      <c r="D12" s="23">
        <v>5468.63</v>
      </c>
      <c r="E12" s="23">
        <f>'October, 2020'!F27</f>
        <v>5709.721875468751</v>
      </c>
      <c r="F12" s="24">
        <f t="shared" ref="F12:F21" si="0">E12/D12</f>
        <v>1.0440863388945223</v>
      </c>
    </row>
    <row r="13" spans="1:6" s="25" customFormat="1">
      <c r="A13" s="14" t="s">
        <v>2</v>
      </c>
      <c r="B13" s="21" t="s">
        <v>142</v>
      </c>
      <c r="C13" s="16" t="s">
        <v>138</v>
      </c>
      <c r="D13" s="23">
        <v>10812.17</v>
      </c>
      <c r="E13" s="23">
        <f>'October, 2020'!H27</f>
        <v>6110.3619607112778</v>
      </c>
      <c r="F13" s="24">
        <f t="shared" si="0"/>
        <v>0.56513742946247403</v>
      </c>
    </row>
    <row r="14" spans="1:6" s="25" customFormat="1">
      <c r="A14" s="20">
        <v>3</v>
      </c>
      <c r="B14" s="21" t="s">
        <v>143</v>
      </c>
      <c r="C14" s="22"/>
      <c r="D14" s="17"/>
      <c r="E14" s="17"/>
      <c r="F14" s="24"/>
    </row>
    <row r="15" spans="1:6" s="25" customFormat="1">
      <c r="A15" s="20" t="s">
        <v>3</v>
      </c>
      <c r="B15" s="21" t="s">
        <v>140</v>
      </c>
      <c r="C15" s="22" t="s">
        <v>144</v>
      </c>
      <c r="D15" s="17">
        <v>3094</v>
      </c>
      <c r="E15" s="17">
        <f>'October, 2020'!C27</f>
        <v>2100</v>
      </c>
      <c r="F15" s="24">
        <f t="shared" si="0"/>
        <v>0.67873303167420818</v>
      </c>
    </row>
    <row r="16" spans="1:6" s="25" customFormat="1">
      <c r="A16" s="14" t="s">
        <v>4</v>
      </c>
      <c r="B16" s="21" t="s">
        <v>141</v>
      </c>
      <c r="C16" s="22" t="s">
        <v>145</v>
      </c>
      <c r="D16" s="17">
        <v>1145</v>
      </c>
      <c r="E16" s="17">
        <f>'October, 2020'!E27</f>
        <v>907</v>
      </c>
      <c r="F16" s="24">
        <f t="shared" si="0"/>
        <v>0.79213973799126636</v>
      </c>
    </row>
    <row r="17" spans="1:7" s="25" customFormat="1">
      <c r="A17" s="14" t="s">
        <v>5</v>
      </c>
      <c r="B17" s="21" t="s">
        <v>142</v>
      </c>
      <c r="C17" s="22" t="s">
        <v>145</v>
      </c>
      <c r="D17" s="17">
        <v>7509</v>
      </c>
      <c r="E17" s="17">
        <f>'October, 2020'!G27</f>
        <v>5451</v>
      </c>
      <c r="F17" s="24">
        <f t="shared" si="0"/>
        <v>0.72592888533759492</v>
      </c>
    </row>
    <row r="18" spans="1:7" s="25" customFormat="1" ht="14.25" customHeight="1">
      <c r="A18" s="117">
        <v>4</v>
      </c>
      <c r="B18" s="118" t="s">
        <v>148</v>
      </c>
      <c r="C18" s="119"/>
      <c r="D18" s="120"/>
      <c r="E18" s="120"/>
      <c r="F18" s="121"/>
    </row>
    <row r="19" spans="1:7" s="25" customFormat="1" ht="14.25" customHeight="1">
      <c r="A19" s="20" t="s">
        <v>6</v>
      </c>
      <c r="B19" s="15" t="s">
        <v>149</v>
      </c>
      <c r="C19" s="16" t="s">
        <v>138</v>
      </c>
      <c r="D19" s="17">
        <v>151558.61977200001</v>
      </c>
      <c r="E19" s="17">
        <v>147969.77801099999</v>
      </c>
      <c r="F19" s="18">
        <f t="shared" si="0"/>
        <v>0.97632043781872024</v>
      </c>
    </row>
    <row r="20" spans="1:7" s="25" customFormat="1" ht="14.25" customHeight="1">
      <c r="A20" s="14" t="s">
        <v>7</v>
      </c>
      <c r="B20" s="15" t="s">
        <v>150</v>
      </c>
      <c r="C20" s="16" t="s">
        <v>138</v>
      </c>
      <c r="D20" s="17">
        <v>149827.96659500001</v>
      </c>
      <c r="E20" s="17">
        <v>146522.66204199998</v>
      </c>
      <c r="F20" s="18">
        <f t="shared" si="0"/>
        <v>0.97793933517141973</v>
      </c>
    </row>
    <row r="21" spans="1:7" s="25" customFormat="1" ht="15" customHeight="1" thickBot="1">
      <c r="A21" s="26">
        <v>5</v>
      </c>
      <c r="B21" s="27" t="s">
        <v>151</v>
      </c>
      <c r="C21" s="16" t="s">
        <v>138</v>
      </c>
      <c r="D21" s="122">
        <v>121165.177352</v>
      </c>
      <c r="E21" s="122">
        <v>117554.61023000001</v>
      </c>
      <c r="F21" s="28">
        <f t="shared" si="0"/>
        <v>0.9702012805914455</v>
      </c>
    </row>
    <row r="22" spans="1:7" s="25" customFormat="1" ht="15" thickTop="1">
      <c r="A22" s="29"/>
      <c r="B22" s="30"/>
      <c r="C22" s="31"/>
      <c r="D22" s="32"/>
      <c r="E22" s="32"/>
      <c r="F22" s="33"/>
    </row>
    <row r="23" spans="1:7" s="25" customFormat="1" ht="53.25" customHeight="1">
      <c r="A23" s="29"/>
      <c r="B23" s="127" t="s">
        <v>152</v>
      </c>
      <c r="C23" s="141" t="s">
        <v>153</v>
      </c>
      <c r="D23" s="141"/>
      <c r="E23" s="141"/>
      <c r="F23" s="141"/>
    </row>
    <row r="24" spans="1:7" s="25" customFormat="1">
      <c r="A24" s="34" t="s">
        <v>154</v>
      </c>
      <c r="C24" s="35"/>
      <c r="D24" s="35"/>
      <c r="E24" s="4"/>
      <c r="F24" s="36"/>
    </row>
    <row r="25" spans="1:7" s="25" customFormat="1" ht="16.5">
      <c r="B25" s="37" t="s">
        <v>155</v>
      </c>
      <c r="D25" s="4"/>
      <c r="E25" s="4"/>
      <c r="F25" s="38"/>
    </row>
    <row r="26" spans="1:7" s="25" customFormat="1" ht="16.5">
      <c r="B26" s="37"/>
      <c r="D26" s="39"/>
      <c r="E26" s="40"/>
      <c r="F26" s="38"/>
    </row>
    <row r="27" spans="1:7" s="25" customFormat="1" ht="15" hidden="1">
      <c r="A27" s="142" t="s">
        <v>8</v>
      </c>
      <c r="B27" s="142"/>
      <c r="D27" s="41"/>
      <c r="E27" s="42"/>
      <c r="F27" s="43"/>
    </row>
    <row r="28" spans="1:7" s="25" customFormat="1" ht="15" hidden="1">
      <c r="B28" s="37" t="s">
        <v>9</v>
      </c>
      <c r="C28" s="25" t="s">
        <v>10</v>
      </c>
      <c r="D28" s="44"/>
      <c r="E28" s="45"/>
      <c r="F28" s="46"/>
      <c r="G28" s="2"/>
    </row>
    <row r="29" spans="1:7" ht="15" hidden="1">
      <c r="A29" s="25"/>
      <c r="B29" s="25" t="s">
        <v>11</v>
      </c>
      <c r="C29" s="25" t="s">
        <v>12</v>
      </c>
      <c r="D29" s="41"/>
      <c r="E29" s="47"/>
      <c r="F29" s="48"/>
    </row>
    <row r="30" spans="1:7" ht="15" hidden="1">
      <c r="B30" s="2" t="s">
        <v>13</v>
      </c>
      <c r="C30" s="49">
        <v>14716</v>
      </c>
      <c r="D30" s="47"/>
      <c r="E30" s="50"/>
      <c r="F30" s="51"/>
    </row>
    <row r="31" spans="1:7" ht="15" hidden="1">
      <c r="D31" s="52"/>
      <c r="E31" s="50"/>
      <c r="F31" s="53"/>
    </row>
    <row r="36" spans="6:6">
      <c r="F36" s="93"/>
    </row>
  </sheetData>
  <mergeCells count="5">
    <mergeCell ref="A5:F5"/>
    <mergeCell ref="C23:F23"/>
    <mergeCell ref="A27:B27"/>
    <mergeCell ref="A1:F1"/>
    <mergeCell ref="E3:F3"/>
  </mergeCells>
  <pageMargins left="1.45" right="0.7" top="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7"/>
  <sheetViews>
    <sheetView showZeros="0" topLeftCell="A176" zoomScale="85" zoomScaleNormal="85" workbookViewId="0">
      <selection activeCell="A207" sqref="A207:B207"/>
    </sheetView>
  </sheetViews>
  <sheetFormatPr defaultRowHeight="15"/>
  <cols>
    <col min="1" max="1" width="4.85546875" style="64" customWidth="1"/>
    <col min="2" max="2" width="35.140625" customWidth="1"/>
    <col min="3" max="3" width="9" style="54" customWidth="1"/>
    <col min="4" max="4" width="12" style="55" customWidth="1"/>
    <col min="5" max="5" width="9.42578125" style="54" customWidth="1"/>
    <col min="6" max="6" width="11.5703125" style="55" bestFit="1" customWidth="1"/>
    <col min="7" max="7" width="9.5703125" style="54" bestFit="1" customWidth="1"/>
    <col min="8" max="8" width="12.7109375" style="55" bestFit="1" customWidth="1"/>
    <col min="9" max="9" width="10.7109375" style="55" bestFit="1" customWidth="1"/>
  </cols>
  <sheetData>
    <row r="1" spans="1:9">
      <c r="A1" s="143" t="s">
        <v>156</v>
      </c>
      <c r="B1" s="143"/>
      <c r="C1" s="143"/>
      <c r="D1" s="143"/>
      <c r="E1" s="143"/>
      <c r="F1" s="143"/>
      <c r="G1" s="143"/>
      <c r="H1" s="143"/>
      <c r="I1" s="143"/>
    </row>
    <row r="2" spans="1:9">
      <c r="D2" s="54"/>
      <c r="E2" s="128"/>
      <c r="F2" s="54"/>
      <c r="H2" s="54"/>
    </row>
    <row r="3" spans="1:9">
      <c r="A3" s="1" t="s">
        <v>157</v>
      </c>
      <c r="D3" s="54"/>
      <c r="E3" s="128"/>
      <c r="F3" s="54"/>
      <c r="G3" s="56"/>
      <c r="H3" s="56"/>
      <c r="I3" s="112"/>
    </row>
    <row r="4" spans="1:9">
      <c r="D4" s="54"/>
      <c r="E4" s="128"/>
      <c r="F4" s="54"/>
      <c r="H4" s="54"/>
    </row>
    <row r="5" spans="1:9" ht="15.75">
      <c r="A5" s="147" t="s">
        <v>158</v>
      </c>
      <c r="B5" s="147"/>
      <c r="C5" s="147"/>
      <c r="D5" s="147"/>
      <c r="E5" s="147"/>
      <c r="F5" s="147"/>
      <c r="G5" s="147"/>
      <c r="H5" s="147"/>
      <c r="I5" s="147"/>
    </row>
    <row r="6" spans="1:9">
      <c r="A6" s="148" t="s">
        <v>159</v>
      </c>
      <c r="B6" s="148"/>
      <c r="C6" s="148"/>
      <c r="D6" s="148"/>
      <c r="E6" s="148"/>
      <c r="F6" s="148"/>
      <c r="G6" s="148"/>
      <c r="H6" s="148"/>
      <c r="I6" s="148"/>
    </row>
    <row r="8" spans="1:9" s="59" customFormat="1" ht="106.15" customHeight="1">
      <c r="A8" s="129" t="s">
        <v>133</v>
      </c>
      <c r="B8" s="130" t="s">
        <v>160</v>
      </c>
      <c r="C8" s="57" t="s">
        <v>161</v>
      </c>
      <c r="D8" s="58" t="s">
        <v>162</v>
      </c>
      <c r="E8" s="131" t="s">
        <v>163</v>
      </c>
      <c r="F8" s="58" t="s">
        <v>164</v>
      </c>
      <c r="G8" s="57" t="s">
        <v>165</v>
      </c>
      <c r="H8" s="58" t="s">
        <v>166</v>
      </c>
      <c r="I8" s="113" t="s">
        <v>167</v>
      </c>
    </row>
    <row r="9" spans="1:9" s="60" customFormat="1" ht="14.25" customHeight="1">
      <c r="A9" s="100">
        <v>1</v>
      </c>
      <c r="B9" s="132" t="s">
        <v>168</v>
      </c>
      <c r="C9" s="95">
        <v>653</v>
      </c>
      <c r="D9" s="96">
        <v>5121.9369649999999</v>
      </c>
      <c r="E9" s="95">
        <v>550</v>
      </c>
      <c r="F9" s="96">
        <v>4044.2362346875002</v>
      </c>
      <c r="G9" s="95">
        <v>1198</v>
      </c>
      <c r="H9" s="96">
        <v>1573.4044895185457</v>
      </c>
      <c r="I9" s="114">
        <f t="shared" ref="I9:I26" si="0">D9+F9+H9</f>
        <v>10739.577689206046</v>
      </c>
    </row>
    <row r="10" spans="1:9" s="60" customFormat="1" ht="14.25" customHeight="1">
      <c r="A10" s="100">
        <v>2</v>
      </c>
      <c r="B10" s="132" t="s">
        <v>169</v>
      </c>
      <c r="C10" s="95">
        <v>15</v>
      </c>
      <c r="D10" s="96">
        <v>4799.0686999999998</v>
      </c>
      <c r="E10" s="95">
        <v>5</v>
      </c>
      <c r="F10" s="96">
        <v>-129.75461899999999</v>
      </c>
      <c r="G10" s="95">
        <v>40</v>
      </c>
      <c r="H10" s="96">
        <v>146.20351346989494</v>
      </c>
      <c r="I10" s="114">
        <f t="shared" si="0"/>
        <v>4815.5175944698949</v>
      </c>
    </row>
    <row r="11" spans="1:9" s="60" customFormat="1" ht="14.25" customHeight="1">
      <c r="A11" s="100">
        <v>3</v>
      </c>
      <c r="B11" s="132" t="s">
        <v>170</v>
      </c>
      <c r="C11" s="95">
        <v>63</v>
      </c>
      <c r="D11" s="96">
        <v>713.57280100000003</v>
      </c>
      <c r="E11" s="95">
        <v>25</v>
      </c>
      <c r="F11" s="96">
        <v>1242.162112</v>
      </c>
      <c r="G11" s="95">
        <v>193</v>
      </c>
      <c r="H11" s="96">
        <v>1504.2862817252098</v>
      </c>
      <c r="I11" s="114">
        <f t="shared" si="0"/>
        <v>3460.0211947252101</v>
      </c>
    </row>
    <row r="12" spans="1:9" s="60" customFormat="1" ht="14.25" customHeight="1">
      <c r="A12" s="100">
        <v>4</v>
      </c>
      <c r="B12" s="132" t="s">
        <v>171</v>
      </c>
      <c r="C12" s="95">
        <v>598</v>
      </c>
      <c r="D12" s="96">
        <v>379.05160000000001</v>
      </c>
      <c r="E12" s="95">
        <v>124</v>
      </c>
      <c r="F12" s="96">
        <v>171.58944717968751</v>
      </c>
      <c r="G12" s="95">
        <v>1932</v>
      </c>
      <c r="H12" s="96">
        <v>833.83129503522559</v>
      </c>
      <c r="I12" s="114">
        <f t="shared" si="0"/>
        <v>1384.4723422149132</v>
      </c>
    </row>
    <row r="13" spans="1:9" s="60" customFormat="1" ht="14.25" customHeight="1">
      <c r="A13" s="100">
        <v>5</v>
      </c>
      <c r="B13" s="132" t="s">
        <v>172</v>
      </c>
      <c r="C13" s="95">
        <v>293</v>
      </c>
      <c r="D13" s="96">
        <v>124.17625099999999</v>
      </c>
      <c r="E13" s="95">
        <v>64</v>
      </c>
      <c r="F13" s="96">
        <v>93.250947601562501</v>
      </c>
      <c r="G13" s="95">
        <v>711</v>
      </c>
      <c r="H13" s="96">
        <v>682.70727389742376</v>
      </c>
      <c r="I13" s="114">
        <f t="shared" si="0"/>
        <v>900.13447249898627</v>
      </c>
    </row>
    <row r="14" spans="1:9" s="60" customFormat="1" ht="14.25" customHeight="1">
      <c r="A14" s="100">
        <v>6</v>
      </c>
      <c r="B14" s="132" t="s">
        <v>173</v>
      </c>
      <c r="C14" s="95">
        <v>71</v>
      </c>
      <c r="D14" s="96">
        <v>233.27296100000001</v>
      </c>
      <c r="E14" s="95">
        <v>27</v>
      </c>
      <c r="F14" s="96">
        <v>78.556713999999999</v>
      </c>
      <c r="G14" s="95">
        <v>219</v>
      </c>
      <c r="H14" s="96">
        <v>237.06681069604269</v>
      </c>
      <c r="I14" s="114">
        <f t="shared" si="0"/>
        <v>548.89648569604265</v>
      </c>
    </row>
    <row r="15" spans="1:9" s="60" customFormat="1" ht="14.25" customHeight="1">
      <c r="A15" s="100">
        <v>7</v>
      </c>
      <c r="B15" s="132" t="s">
        <v>174</v>
      </c>
      <c r="C15" s="95">
        <v>47</v>
      </c>
      <c r="D15" s="96">
        <v>53.960931000000002</v>
      </c>
      <c r="E15" s="95">
        <v>14</v>
      </c>
      <c r="F15" s="96">
        <v>40.871507999999999</v>
      </c>
      <c r="G15" s="95">
        <v>138</v>
      </c>
      <c r="H15" s="96">
        <v>371.71257040433818</v>
      </c>
      <c r="I15" s="114">
        <f t="shared" si="0"/>
        <v>466.5450094043382</v>
      </c>
    </row>
    <row r="16" spans="1:9" s="60" customFormat="1" ht="14.25" customHeight="1">
      <c r="A16" s="100">
        <v>8</v>
      </c>
      <c r="B16" s="133" t="s">
        <v>175</v>
      </c>
      <c r="C16" s="95">
        <v>6</v>
      </c>
      <c r="D16" s="96">
        <v>0.28884799999999999</v>
      </c>
      <c r="E16" s="95">
        <v>3</v>
      </c>
      <c r="F16" s="96">
        <v>14.770996</v>
      </c>
      <c r="G16" s="95">
        <v>23</v>
      </c>
      <c r="H16" s="96">
        <v>267.11627953821727</v>
      </c>
      <c r="I16" s="114">
        <f t="shared" si="0"/>
        <v>282.17612353821727</v>
      </c>
    </row>
    <row r="17" spans="1:9" s="60" customFormat="1" ht="14.25" customHeight="1">
      <c r="A17" s="100">
        <v>9</v>
      </c>
      <c r="B17" s="132" t="s">
        <v>176</v>
      </c>
      <c r="C17" s="95">
        <v>51</v>
      </c>
      <c r="D17" s="96">
        <v>64.417629000000005</v>
      </c>
      <c r="E17" s="95">
        <v>14</v>
      </c>
      <c r="F17" s="96">
        <v>27.625395000000001</v>
      </c>
      <c r="G17" s="95">
        <v>374</v>
      </c>
      <c r="H17" s="96">
        <v>188.1064503474465</v>
      </c>
      <c r="I17" s="114">
        <f t="shared" si="0"/>
        <v>280.14947434744647</v>
      </c>
    </row>
    <row r="18" spans="1:9" s="60" customFormat="1" ht="14.25" customHeight="1">
      <c r="A18" s="100">
        <v>10</v>
      </c>
      <c r="B18" s="132" t="s">
        <v>177</v>
      </c>
      <c r="C18" s="95">
        <v>181</v>
      </c>
      <c r="D18" s="96">
        <v>33.347006999999998</v>
      </c>
      <c r="E18" s="95">
        <v>40</v>
      </c>
      <c r="F18" s="96">
        <v>40.402911000000003</v>
      </c>
      <c r="G18" s="95">
        <v>309</v>
      </c>
      <c r="H18" s="96">
        <v>154.69233208230216</v>
      </c>
      <c r="I18" s="114">
        <f t="shared" si="0"/>
        <v>228.44225008230217</v>
      </c>
    </row>
    <row r="19" spans="1:9" s="60" customFormat="1" ht="14.25" customHeight="1">
      <c r="A19" s="100">
        <v>11</v>
      </c>
      <c r="B19" s="134" t="s">
        <v>178</v>
      </c>
      <c r="C19" s="95">
        <v>9</v>
      </c>
      <c r="D19" s="96">
        <v>90.699824000000007</v>
      </c>
      <c r="E19" s="95">
        <v>12</v>
      </c>
      <c r="F19" s="96">
        <v>64.691160999999994</v>
      </c>
      <c r="G19" s="95">
        <v>26</v>
      </c>
      <c r="H19" s="96">
        <v>27.356513174916071</v>
      </c>
      <c r="I19" s="114">
        <f t="shared" si="0"/>
        <v>182.74749817491607</v>
      </c>
    </row>
    <row r="20" spans="1:9" s="60" customFormat="1" ht="14.25" customHeight="1">
      <c r="A20" s="100">
        <v>12</v>
      </c>
      <c r="B20" s="132" t="s">
        <v>179</v>
      </c>
      <c r="C20" s="95">
        <v>48</v>
      </c>
      <c r="D20" s="96">
        <v>15.660539</v>
      </c>
      <c r="E20" s="95">
        <v>14</v>
      </c>
      <c r="F20" s="96">
        <v>12.475717</v>
      </c>
      <c r="G20" s="95">
        <v>103</v>
      </c>
      <c r="H20" s="96">
        <v>63.22897603908752</v>
      </c>
      <c r="I20" s="114">
        <f t="shared" si="0"/>
        <v>91.365232039087516</v>
      </c>
    </row>
    <row r="21" spans="1:9" s="60" customFormat="1" ht="14.25" customHeight="1">
      <c r="A21" s="100">
        <v>13</v>
      </c>
      <c r="B21" s="132" t="s">
        <v>180</v>
      </c>
      <c r="C21" s="95">
        <v>45</v>
      </c>
      <c r="D21" s="96">
        <v>17.048314000000001</v>
      </c>
      <c r="E21" s="95">
        <v>7</v>
      </c>
      <c r="F21" s="96">
        <v>2.4700000000000002</v>
      </c>
      <c r="G21" s="95">
        <v>117</v>
      </c>
      <c r="H21" s="96">
        <v>13.892027390156667</v>
      </c>
      <c r="I21" s="114">
        <f t="shared" si="0"/>
        <v>33.410341390156667</v>
      </c>
    </row>
    <row r="22" spans="1:9" s="60" customFormat="1" ht="14.25" customHeight="1">
      <c r="A22" s="100">
        <v>14</v>
      </c>
      <c r="B22" s="133" t="s">
        <v>182</v>
      </c>
      <c r="C22" s="95">
        <v>3</v>
      </c>
      <c r="D22" s="96">
        <v>6.4246660000000002</v>
      </c>
      <c r="E22" s="95">
        <v>0</v>
      </c>
      <c r="F22" s="96">
        <v>0</v>
      </c>
      <c r="G22" s="95">
        <v>12</v>
      </c>
      <c r="H22" s="96">
        <v>23.585494435224248</v>
      </c>
      <c r="I22" s="114">
        <f t="shared" si="0"/>
        <v>30.01016043522425</v>
      </c>
    </row>
    <row r="23" spans="1:9" s="60" customFormat="1" ht="14.25" customHeight="1">
      <c r="A23" s="100">
        <v>15</v>
      </c>
      <c r="B23" s="132" t="s">
        <v>181</v>
      </c>
      <c r="C23" s="95">
        <v>8</v>
      </c>
      <c r="D23" s="96">
        <v>4.2863189999999998</v>
      </c>
      <c r="E23" s="95">
        <v>1</v>
      </c>
      <c r="F23" s="96">
        <v>2.75</v>
      </c>
      <c r="G23" s="95">
        <v>25</v>
      </c>
      <c r="H23" s="96">
        <v>13.697905117155889</v>
      </c>
      <c r="I23" s="114">
        <f t="shared" si="0"/>
        <v>20.73422411715589</v>
      </c>
    </row>
    <row r="24" spans="1:9" s="60" customFormat="1" ht="14.25" customHeight="1">
      <c r="A24" s="100">
        <v>16</v>
      </c>
      <c r="B24" s="135" t="s">
        <v>183</v>
      </c>
      <c r="C24" s="95">
        <v>1</v>
      </c>
      <c r="D24" s="96">
        <v>0.40766599999999997</v>
      </c>
      <c r="E24" s="95">
        <v>1</v>
      </c>
      <c r="F24" s="96">
        <v>0.68031200000000003</v>
      </c>
      <c r="G24" s="95">
        <v>11</v>
      </c>
      <c r="H24" s="96">
        <v>5.1287996958767321</v>
      </c>
      <c r="I24" s="114">
        <f t="shared" si="0"/>
        <v>6.2167776958767327</v>
      </c>
    </row>
    <row r="25" spans="1:9" s="60" customFormat="1" ht="14.25" customHeight="1">
      <c r="A25" s="100">
        <v>17</v>
      </c>
      <c r="B25" s="136" t="s">
        <v>184</v>
      </c>
      <c r="C25" s="95">
        <v>3</v>
      </c>
      <c r="D25" s="96">
        <v>0.42342400000000002</v>
      </c>
      <c r="E25" s="95">
        <v>5</v>
      </c>
      <c r="F25" s="96">
        <v>1.340039</v>
      </c>
      <c r="G25" s="95">
        <v>16</v>
      </c>
      <c r="H25" s="96">
        <v>3.463536594243779</v>
      </c>
      <c r="I25" s="114">
        <f t="shared" si="0"/>
        <v>5.2269995942437788</v>
      </c>
    </row>
    <row r="26" spans="1:9" s="60" customFormat="1" ht="14.25" customHeight="1">
      <c r="A26" s="100">
        <v>18</v>
      </c>
      <c r="B26" s="133" t="s">
        <v>185</v>
      </c>
      <c r="C26" s="95">
        <v>5</v>
      </c>
      <c r="D26" s="96">
        <v>2.6753079999999998</v>
      </c>
      <c r="E26" s="95">
        <v>1</v>
      </c>
      <c r="F26" s="96">
        <v>1.603</v>
      </c>
      <c r="G26" s="95">
        <v>4</v>
      </c>
      <c r="H26" s="96">
        <v>0.88141154996987259</v>
      </c>
      <c r="I26" s="114">
        <f t="shared" si="0"/>
        <v>5.1597195499698723</v>
      </c>
    </row>
    <row r="27" spans="1:9" s="63" customFormat="1" ht="14.25" customHeight="1">
      <c r="A27" s="149" t="s">
        <v>186</v>
      </c>
      <c r="B27" s="150"/>
      <c r="C27" s="61">
        <f t="shared" ref="C27:H27" si="1">SUM(C9:C26)</f>
        <v>2100</v>
      </c>
      <c r="D27" s="62">
        <f t="shared" si="1"/>
        <v>11660.719753000003</v>
      </c>
      <c r="E27" s="61">
        <f t="shared" si="1"/>
        <v>907</v>
      </c>
      <c r="F27" s="62">
        <f t="shared" si="1"/>
        <v>5709.721875468751</v>
      </c>
      <c r="G27" s="61">
        <f t="shared" si="1"/>
        <v>5451</v>
      </c>
      <c r="H27" s="62">
        <f t="shared" si="1"/>
        <v>6110.3619607112778</v>
      </c>
      <c r="I27" s="115">
        <f>SUM(I9:I26)</f>
        <v>23480.803589180028</v>
      </c>
    </row>
    <row r="28" spans="1:9" s="68" customFormat="1" ht="14.25" customHeight="1">
      <c r="A28" s="110"/>
      <c r="B28" s="110"/>
      <c r="C28" s="66"/>
      <c r="D28" s="67"/>
      <c r="E28" s="66"/>
      <c r="F28" s="67"/>
      <c r="G28" s="66"/>
      <c r="H28" s="67"/>
      <c r="I28" s="67"/>
    </row>
    <row r="29" spans="1:9" ht="15.75">
      <c r="A29" s="147" t="s">
        <v>187</v>
      </c>
      <c r="B29" s="147"/>
      <c r="C29" s="147"/>
      <c r="D29" s="147"/>
      <c r="E29" s="147"/>
      <c r="F29" s="147"/>
      <c r="G29" s="147"/>
      <c r="H29" s="147"/>
      <c r="I29" s="147"/>
    </row>
    <row r="30" spans="1:9">
      <c r="A30" s="151" t="str">
        <f>A6</f>
        <v>As from January 01 to October 20, 2020</v>
      </c>
      <c r="B30" s="151"/>
      <c r="C30" s="151"/>
      <c r="D30" s="151"/>
      <c r="E30" s="151"/>
      <c r="F30" s="151"/>
      <c r="G30" s="151"/>
      <c r="H30" s="151"/>
      <c r="I30" s="151"/>
    </row>
    <row r="31" spans="1:9">
      <c r="A31" s="103"/>
      <c r="B31" s="104"/>
    </row>
    <row r="32" spans="1:9" s="59" customFormat="1" ht="105.6" customHeight="1">
      <c r="A32" s="129" t="s">
        <v>133</v>
      </c>
      <c r="B32" s="130" t="s">
        <v>188</v>
      </c>
      <c r="C32" s="57" t="s">
        <v>161</v>
      </c>
      <c r="D32" s="58" t="s">
        <v>162</v>
      </c>
      <c r="E32" s="131" t="s">
        <v>163</v>
      </c>
      <c r="F32" s="58" t="s">
        <v>164</v>
      </c>
      <c r="G32" s="57" t="s">
        <v>165</v>
      </c>
      <c r="H32" s="58" t="s">
        <v>166</v>
      </c>
      <c r="I32" s="113" t="s">
        <v>167</v>
      </c>
    </row>
    <row r="33" spans="1:9" s="60" customFormat="1">
      <c r="A33" s="105">
        <v>1</v>
      </c>
      <c r="B33" s="101" t="s">
        <v>14</v>
      </c>
      <c r="C33" s="95">
        <v>197</v>
      </c>
      <c r="D33" s="96">
        <v>5380.823402</v>
      </c>
      <c r="E33" s="95">
        <v>72</v>
      </c>
      <c r="F33" s="96">
        <v>609.17392400000006</v>
      </c>
      <c r="G33" s="95">
        <v>429</v>
      </c>
      <c r="H33" s="96">
        <v>1517.3285505129011</v>
      </c>
      <c r="I33" s="114">
        <f t="shared" ref="I33:I64" si="2">D33+F33+H33</f>
        <v>7507.3258765129012</v>
      </c>
    </row>
    <row r="34" spans="1:9" s="60" customFormat="1">
      <c r="A34" s="105">
        <v>2</v>
      </c>
      <c r="B34" s="134" t="s">
        <v>189</v>
      </c>
      <c r="C34" s="95">
        <v>528</v>
      </c>
      <c r="D34" s="96">
        <v>1101.054433</v>
      </c>
      <c r="E34" s="95">
        <v>284</v>
      </c>
      <c r="F34" s="96">
        <v>1533.921384</v>
      </c>
      <c r="G34" s="95">
        <v>1626</v>
      </c>
      <c r="H34" s="96">
        <v>787.48053000266054</v>
      </c>
      <c r="I34" s="114">
        <f t="shared" si="2"/>
        <v>3422.4563470026606</v>
      </c>
    </row>
    <row r="35" spans="1:9" s="60" customFormat="1">
      <c r="A35" s="105">
        <v>3</v>
      </c>
      <c r="B35" s="134" t="s">
        <v>190</v>
      </c>
      <c r="C35" s="95">
        <v>294</v>
      </c>
      <c r="D35" s="96">
        <v>1340.6961510000001</v>
      </c>
      <c r="E35" s="95">
        <v>108</v>
      </c>
      <c r="F35" s="96">
        <v>474.54458360156252</v>
      </c>
      <c r="G35" s="95">
        <v>761</v>
      </c>
      <c r="H35" s="96">
        <v>353.36302756641834</v>
      </c>
      <c r="I35" s="114">
        <f t="shared" si="2"/>
        <v>2168.6037621679807</v>
      </c>
    </row>
    <row r="36" spans="1:9" s="60" customFormat="1">
      <c r="A36" s="105">
        <v>4</v>
      </c>
      <c r="B36" s="134" t="s">
        <v>191</v>
      </c>
      <c r="C36" s="95">
        <v>226</v>
      </c>
      <c r="D36" s="96">
        <v>471.86056100000002</v>
      </c>
      <c r="E36" s="95">
        <v>114</v>
      </c>
      <c r="F36" s="96">
        <v>367.66875700000003</v>
      </c>
      <c r="G36" s="95">
        <v>473</v>
      </c>
      <c r="H36" s="96">
        <v>943.01740187506891</v>
      </c>
      <c r="I36" s="114">
        <f t="shared" si="2"/>
        <v>1782.5467198750689</v>
      </c>
    </row>
    <row r="37" spans="1:9" s="60" customFormat="1">
      <c r="A37" s="105">
        <v>5</v>
      </c>
      <c r="B37" s="134" t="s">
        <v>192</v>
      </c>
      <c r="C37" s="95">
        <v>29</v>
      </c>
      <c r="D37" s="96">
        <v>191.852801</v>
      </c>
      <c r="E37" s="95">
        <v>18</v>
      </c>
      <c r="F37" s="96">
        <v>1380.8418529999999</v>
      </c>
      <c r="G37" s="95">
        <v>92</v>
      </c>
      <c r="H37" s="96">
        <v>133.29731730203716</v>
      </c>
      <c r="I37" s="114">
        <f t="shared" si="2"/>
        <v>1705.991971302037</v>
      </c>
    </row>
    <row r="38" spans="1:9" s="65" customFormat="1">
      <c r="A38" s="105">
        <v>6</v>
      </c>
      <c r="B38" s="134" t="s">
        <v>193</v>
      </c>
      <c r="C38" s="95">
        <v>102</v>
      </c>
      <c r="D38" s="96">
        <v>934.78596700000003</v>
      </c>
      <c r="E38" s="95">
        <v>67</v>
      </c>
      <c r="F38" s="96">
        <v>191.90675200000001</v>
      </c>
      <c r="G38" s="95">
        <v>392</v>
      </c>
      <c r="H38" s="96">
        <v>293.77919093147864</v>
      </c>
      <c r="I38" s="114">
        <f t="shared" si="2"/>
        <v>1420.4719099314789</v>
      </c>
    </row>
    <row r="39" spans="1:9" s="60" customFormat="1">
      <c r="A39" s="105">
        <v>7</v>
      </c>
      <c r="B39" s="137" t="s">
        <v>194</v>
      </c>
      <c r="C39" s="95">
        <v>179</v>
      </c>
      <c r="D39" s="96">
        <v>909.37426800000003</v>
      </c>
      <c r="E39" s="95">
        <v>75</v>
      </c>
      <c r="F39" s="96">
        <v>280.6066766875</v>
      </c>
      <c r="G39" s="95">
        <v>107</v>
      </c>
      <c r="H39" s="96">
        <v>184.25083162434024</v>
      </c>
      <c r="I39" s="114">
        <f t="shared" si="2"/>
        <v>1374.2317763118403</v>
      </c>
    </row>
    <row r="40" spans="1:9" s="60" customFormat="1">
      <c r="A40" s="105">
        <v>8</v>
      </c>
      <c r="B40" s="101" t="s">
        <v>195</v>
      </c>
      <c r="C40" s="95">
        <v>27</v>
      </c>
      <c r="D40" s="96">
        <v>205.12366700000001</v>
      </c>
      <c r="E40" s="95">
        <v>14</v>
      </c>
      <c r="F40" s="96">
        <v>145.87763200000001</v>
      </c>
      <c r="G40" s="95">
        <v>40</v>
      </c>
      <c r="H40" s="96">
        <v>455.39014392028935</v>
      </c>
      <c r="I40" s="114">
        <f t="shared" si="2"/>
        <v>806.39144292028936</v>
      </c>
    </row>
    <row r="41" spans="1:9" s="60" customFormat="1">
      <c r="A41" s="105">
        <v>9</v>
      </c>
      <c r="B41" s="101" t="s">
        <v>15</v>
      </c>
      <c r="C41" s="95">
        <v>24</v>
      </c>
      <c r="D41" s="96">
        <v>255.62642</v>
      </c>
      <c r="E41" s="95">
        <v>20</v>
      </c>
      <c r="F41" s="96">
        <v>161.61142100000001</v>
      </c>
      <c r="G41" s="95">
        <v>34</v>
      </c>
      <c r="H41" s="96">
        <v>381.75899729043647</v>
      </c>
      <c r="I41" s="114">
        <f t="shared" si="2"/>
        <v>798.99683829043647</v>
      </c>
    </row>
    <row r="42" spans="1:9" s="60" customFormat="1">
      <c r="A42" s="105">
        <v>10</v>
      </c>
      <c r="B42" s="106" t="s">
        <v>20</v>
      </c>
      <c r="C42" s="95">
        <v>3</v>
      </c>
      <c r="D42" s="96">
        <v>100.2</v>
      </c>
      <c r="E42" s="95">
        <v>1</v>
      </c>
      <c r="F42" s="96">
        <v>2</v>
      </c>
      <c r="G42" s="95">
        <v>28</v>
      </c>
      <c r="H42" s="96">
        <v>279.53789670003096</v>
      </c>
      <c r="I42" s="114">
        <f t="shared" si="2"/>
        <v>381.73789670003094</v>
      </c>
    </row>
    <row r="43" spans="1:9" s="60" customFormat="1">
      <c r="A43" s="105">
        <v>11</v>
      </c>
      <c r="B43" s="101" t="s">
        <v>29</v>
      </c>
      <c r="C43" s="95">
        <v>4</v>
      </c>
      <c r="D43" s="96">
        <v>295.18831399999999</v>
      </c>
      <c r="E43" s="95">
        <v>0</v>
      </c>
      <c r="F43" s="96">
        <v>0</v>
      </c>
      <c r="G43" s="95">
        <v>30</v>
      </c>
      <c r="H43" s="96">
        <v>10.600548419115089</v>
      </c>
      <c r="I43" s="114">
        <f t="shared" si="2"/>
        <v>305.78886241911511</v>
      </c>
    </row>
    <row r="44" spans="1:9" s="60" customFormat="1">
      <c r="A44" s="105">
        <v>12</v>
      </c>
      <c r="B44" s="101" t="s">
        <v>196</v>
      </c>
      <c r="C44" s="95">
        <v>78</v>
      </c>
      <c r="D44" s="96">
        <v>70.492547999999999</v>
      </c>
      <c r="E44" s="95">
        <v>12</v>
      </c>
      <c r="F44" s="96">
        <v>37.602907999999999</v>
      </c>
      <c r="G44" s="95">
        <v>224</v>
      </c>
      <c r="H44" s="96">
        <v>126.60278350029394</v>
      </c>
      <c r="I44" s="114">
        <f t="shared" si="2"/>
        <v>234.69823950029394</v>
      </c>
    </row>
    <row r="45" spans="1:9" s="60" customFormat="1">
      <c r="A45" s="105">
        <v>13</v>
      </c>
      <c r="B45" s="106" t="s">
        <v>18</v>
      </c>
      <c r="C45" s="95">
        <v>26</v>
      </c>
      <c r="D45" s="96">
        <v>99.727000000000004</v>
      </c>
      <c r="E45" s="95">
        <v>16</v>
      </c>
      <c r="F45" s="96">
        <v>81.845894000000001</v>
      </c>
      <c r="G45" s="95">
        <v>15</v>
      </c>
      <c r="H45" s="96">
        <v>19.386873728167341</v>
      </c>
      <c r="I45" s="114">
        <f t="shared" si="2"/>
        <v>200.95976772816735</v>
      </c>
    </row>
    <row r="46" spans="1:9" s="60" customFormat="1">
      <c r="A46" s="105">
        <v>14</v>
      </c>
      <c r="B46" s="101" t="s">
        <v>16</v>
      </c>
      <c r="C46" s="95">
        <v>27</v>
      </c>
      <c r="D46" s="96">
        <v>58.384368000000002</v>
      </c>
      <c r="E46" s="95">
        <v>10</v>
      </c>
      <c r="F46" s="96">
        <v>93.028831999999994</v>
      </c>
      <c r="G46" s="95">
        <v>113</v>
      </c>
      <c r="H46" s="96">
        <v>36.619655667322917</v>
      </c>
      <c r="I46" s="114">
        <f t="shared" si="2"/>
        <v>188.03285566732291</v>
      </c>
    </row>
    <row r="47" spans="1:9" s="60" customFormat="1">
      <c r="A47" s="105">
        <v>15</v>
      </c>
      <c r="B47" s="101" t="s">
        <v>197</v>
      </c>
      <c r="C47" s="95">
        <v>34</v>
      </c>
      <c r="D47" s="96">
        <v>12.571925</v>
      </c>
      <c r="E47" s="95">
        <v>9</v>
      </c>
      <c r="F47" s="96">
        <v>73.236018179687505</v>
      </c>
      <c r="G47" s="95">
        <v>69</v>
      </c>
      <c r="H47" s="96">
        <v>95.537599288668119</v>
      </c>
      <c r="I47" s="114">
        <f t="shared" si="2"/>
        <v>181.34554246835563</v>
      </c>
    </row>
    <row r="48" spans="1:9" s="60" customFormat="1">
      <c r="A48" s="105">
        <v>16</v>
      </c>
      <c r="B48" s="101" t="s">
        <v>21</v>
      </c>
      <c r="C48" s="95">
        <v>29</v>
      </c>
      <c r="D48" s="96">
        <v>63.371768000000003</v>
      </c>
      <c r="E48" s="95">
        <v>11</v>
      </c>
      <c r="F48" s="96">
        <v>10.088355</v>
      </c>
      <c r="G48" s="95">
        <v>16</v>
      </c>
      <c r="H48" s="96">
        <v>97.002870736162535</v>
      </c>
      <c r="I48" s="114">
        <f t="shared" si="2"/>
        <v>170.46299373616256</v>
      </c>
    </row>
    <row r="49" spans="1:9" s="60" customFormat="1">
      <c r="A49" s="105">
        <v>17</v>
      </c>
      <c r="B49" s="101" t="s">
        <v>198</v>
      </c>
      <c r="C49" s="95">
        <v>46</v>
      </c>
      <c r="D49" s="96">
        <v>38.503266000000004</v>
      </c>
      <c r="E49" s="95">
        <v>8</v>
      </c>
      <c r="F49" s="96">
        <v>16.907274999999998</v>
      </c>
      <c r="G49" s="95">
        <v>154</v>
      </c>
      <c r="H49" s="96">
        <v>62.829936910098098</v>
      </c>
      <c r="I49" s="114">
        <f t="shared" si="2"/>
        <v>118.24047791009809</v>
      </c>
    </row>
    <row r="50" spans="1:9" s="60" customFormat="1">
      <c r="A50" s="105">
        <v>18</v>
      </c>
      <c r="B50" s="101" t="s">
        <v>199</v>
      </c>
      <c r="C50" s="95">
        <v>25</v>
      </c>
      <c r="D50" s="96">
        <v>50.229993</v>
      </c>
      <c r="E50" s="95">
        <v>9</v>
      </c>
      <c r="F50" s="96">
        <v>7.2205640000000004</v>
      </c>
      <c r="G50" s="95">
        <v>55</v>
      </c>
      <c r="H50" s="96">
        <v>26.945252580812607</v>
      </c>
      <c r="I50" s="114">
        <f t="shared" si="2"/>
        <v>84.39580958081261</v>
      </c>
    </row>
    <row r="51" spans="1:9" s="60" customFormat="1">
      <c r="A51" s="105">
        <v>19</v>
      </c>
      <c r="B51" s="106" t="s">
        <v>200</v>
      </c>
      <c r="C51" s="95">
        <v>9</v>
      </c>
      <c r="D51" s="96">
        <v>15.067</v>
      </c>
      <c r="E51" s="95">
        <v>7</v>
      </c>
      <c r="F51" s="96">
        <v>38.413558000000002</v>
      </c>
      <c r="G51" s="95">
        <v>26</v>
      </c>
      <c r="H51" s="96">
        <v>26.593652335851768</v>
      </c>
      <c r="I51" s="114">
        <f t="shared" si="2"/>
        <v>80.074210335851774</v>
      </c>
    </row>
    <row r="52" spans="1:9" s="60" customFormat="1">
      <c r="A52" s="105">
        <v>20</v>
      </c>
      <c r="B52" s="101" t="s">
        <v>201</v>
      </c>
      <c r="C52" s="95">
        <v>2</v>
      </c>
      <c r="D52" s="96">
        <v>1.397408</v>
      </c>
      <c r="E52" s="95">
        <v>3</v>
      </c>
      <c r="F52" s="96">
        <v>73.219650999999999</v>
      </c>
      <c r="G52" s="95">
        <v>6</v>
      </c>
      <c r="H52" s="96">
        <v>2.1074194551207657</v>
      </c>
      <c r="I52" s="114">
        <f t="shared" si="2"/>
        <v>76.72447845512076</v>
      </c>
    </row>
    <row r="53" spans="1:9" s="60" customFormat="1">
      <c r="A53" s="105">
        <v>21</v>
      </c>
      <c r="B53" s="101" t="s">
        <v>17</v>
      </c>
      <c r="C53" s="95">
        <v>37</v>
      </c>
      <c r="D53" s="96">
        <v>5.4110659999999999</v>
      </c>
      <c r="E53" s="95">
        <v>1</v>
      </c>
      <c r="F53" s="96">
        <v>7.0000000000000007E-2</v>
      </c>
      <c r="G53" s="95">
        <v>117</v>
      </c>
      <c r="H53" s="96">
        <v>59.904642947849055</v>
      </c>
      <c r="I53" s="114">
        <f t="shared" si="2"/>
        <v>65.385708947849054</v>
      </c>
    </row>
    <row r="54" spans="1:9" s="60" customFormat="1">
      <c r="A54" s="105">
        <v>22</v>
      </c>
      <c r="B54" s="101" t="s">
        <v>22</v>
      </c>
      <c r="C54" s="95">
        <v>16</v>
      </c>
      <c r="D54" s="96">
        <v>2.080749</v>
      </c>
      <c r="E54" s="95">
        <v>6</v>
      </c>
      <c r="F54" s="96">
        <v>5.8643020000000003</v>
      </c>
      <c r="G54" s="95">
        <v>69</v>
      </c>
      <c r="H54" s="96">
        <v>55.249622821913817</v>
      </c>
      <c r="I54" s="114">
        <f t="shared" si="2"/>
        <v>63.194673821913817</v>
      </c>
    </row>
    <row r="55" spans="1:9" s="60" customFormat="1">
      <c r="A55" s="105">
        <v>23</v>
      </c>
      <c r="B55" s="101" t="s">
        <v>23</v>
      </c>
      <c r="C55" s="95">
        <v>1</v>
      </c>
      <c r="D55" s="96">
        <v>1.5</v>
      </c>
      <c r="E55" s="95">
        <v>2</v>
      </c>
      <c r="F55" s="96">
        <v>38.262500000000003</v>
      </c>
      <c r="G55" s="95">
        <v>9</v>
      </c>
      <c r="H55" s="96">
        <v>7.737780243436343</v>
      </c>
      <c r="I55" s="114">
        <f t="shared" si="2"/>
        <v>47.500280243436343</v>
      </c>
    </row>
    <row r="56" spans="1:9" s="60" customFormat="1">
      <c r="A56" s="105">
        <v>24</v>
      </c>
      <c r="B56" s="101" t="s">
        <v>19</v>
      </c>
      <c r="C56" s="95">
        <v>2</v>
      </c>
      <c r="D56" s="96">
        <v>4.2</v>
      </c>
      <c r="E56" s="95">
        <v>4</v>
      </c>
      <c r="F56" s="96">
        <v>16.170000000000002</v>
      </c>
      <c r="G56" s="95">
        <v>1</v>
      </c>
      <c r="H56" s="96">
        <v>9.7384522682275989</v>
      </c>
      <c r="I56" s="114">
        <f t="shared" si="2"/>
        <v>30.108452268227602</v>
      </c>
    </row>
    <row r="57" spans="1:9" s="60" customFormat="1">
      <c r="A57" s="105">
        <v>25</v>
      </c>
      <c r="B57" s="101" t="s">
        <v>27</v>
      </c>
      <c r="C57" s="95">
        <v>1</v>
      </c>
      <c r="D57" s="96">
        <v>11.57</v>
      </c>
      <c r="E57" s="95">
        <v>3</v>
      </c>
      <c r="F57" s="96">
        <v>15.6</v>
      </c>
      <c r="G57" s="95">
        <v>0</v>
      </c>
      <c r="H57" s="96">
        <v>0</v>
      </c>
      <c r="I57" s="114">
        <f t="shared" si="2"/>
        <v>27.17</v>
      </c>
    </row>
    <row r="58" spans="1:9" s="60" customFormat="1">
      <c r="A58" s="105">
        <v>26</v>
      </c>
      <c r="B58" s="101" t="s">
        <v>26</v>
      </c>
      <c r="C58" s="95">
        <v>1</v>
      </c>
      <c r="D58" s="96">
        <v>6.2E-2</v>
      </c>
      <c r="E58" s="95">
        <v>1</v>
      </c>
      <c r="F58" s="96">
        <v>4.032E-3</v>
      </c>
      <c r="G58" s="95">
        <v>36</v>
      </c>
      <c r="H58" s="96">
        <v>22.969747775109582</v>
      </c>
      <c r="I58" s="114">
        <f t="shared" si="2"/>
        <v>23.035779775109582</v>
      </c>
    </row>
    <row r="59" spans="1:9" s="60" customFormat="1">
      <c r="A59" s="105">
        <v>27</v>
      </c>
      <c r="B59" s="101" t="s">
        <v>202</v>
      </c>
      <c r="C59" s="95">
        <v>5</v>
      </c>
      <c r="D59" s="96">
        <v>6.8522809999999996</v>
      </c>
      <c r="E59" s="95">
        <v>0</v>
      </c>
      <c r="F59" s="96">
        <v>0</v>
      </c>
      <c r="G59" s="95">
        <v>6</v>
      </c>
      <c r="H59" s="96">
        <v>15.641764764052676</v>
      </c>
      <c r="I59" s="114">
        <f t="shared" si="2"/>
        <v>22.494045764052675</v>
      </c>
    </row>
    <row r="60" spans="1:9" s="60" customFormat="1">
      <c r="A60" s="105">
        <v>28</v>
      </c>
      <c r="B60" s="101" t="s">
        <v>203</v>
      </c>
      <c r="C60" s="95">
        <v>40</v>
      </c>
      <c r="D60" s="96">
        <v>7.9603700000000002</v>
      </c>
      <c r="E60" s="95">
        <v>4</v>
      </c>
      <c r="F60" s="96">
        <v>0.97321500000000005</v>
      </c>
      <c r="G60" s="95">
        <v>92</v>
      </c>
      <c r="H60" s="96">
        <v>10.870341698072082</v>
      </c>
      <c r="I60" s="114">
        <f t="shared" si="2"/>
        <v>19.803926698072083</v>
      </c>
    </row>
    <row r="61" spans="1:9" s="60" customFormat="1">
      <c r="A61" s="105">
        <v>29</v>
      </c>
      <c r="B61" s="106" t="s">
        <v>40</v>
      </c>
      <c r="C61" s="95">
        <v>5</v>
      </c>
      <c r="D61" s="96">
        <v>0.90181800000000001</v>
      </c>
      <c r="E61" s="95">
        <v>3</v>
      </c>
      <c r="F61" s="96">
        <v>3.4</v>
      </c>
      <c r="G61" s="95">
        <v>13</v>
      </c>
      <c r="H61" s="96">
        <v>9.7514798410088659</v>
      </c>
      <c r="I61" s="114">
        <f t="shared" si="2"/>
        <v>14.053297841008867</v>
      </c>
    </row>
    <row r="62" spans="1:9" s="60" customFormat="1">
      <c r="A62" s="105">
        <v>30</v>
      </c>
      <c r="B62" s="107" t="s">
        <v>75</v>
      </c>
      <c r="C62" s="95">
        <v>0</v>
      </c>
      <c r="D62" s="96">
        <v>0</v>
      </c>
      <c r="E62" s="95">
        <v>1</v>
      </c>
      <c r="F62" s="96">
        <v>12.645543</v>
      </c>
      <c r="G62" s="95">
        <v>0</v>
      </c>
      <c r="H62" s="96">
        <v>0</v>
      </c>
      <c r="I62" s="114">
        <f t="shared" si="2"/>
        <v>12.645543</v>
      </c>
    </row>
    <row r="63" spans="1:9" s="60" customFormat="1">
      <c r="A63" s="105">
        <v>31</v>
      </c>
      <c r="B63" s="101" t="s">
        <v>24</v>
      </c>
      <c r="C63" s="95">
        <v>2</v>
      </c>
      <c r="D63" s="96">
        <v>0.6</v>
      </c>
      <c r="E63" s="95">
        <v>3</v>
      </c>
      <c r="F63" s="96">
        <v>3.4665029999999999</v>
      </c>
      <c r="G63" s="95">
        <v>2</v>
      </c>
      <c r="H63" s="96">
        <v>8.2103426013600806</v>
      </c>
      <c r="I63" s="114">
        <f t="shared" si="2"/>
        <v>12.27684560136008</v>
      </c>
    </row>
    <row r="64" spans="1:9" s="60" customFormat="1">
      <c r="A64" s="105">
        <v>32</v>
      </c>
      <c r="B64" s="101" t="s">
        <v>204</v>
      </c>
      <c r="C64" s="95">
        <v>7</v>
      </c>
      <c r="D64" s="96">
        <v>1.093934</v>
      </c>
      <c r="E64" s="95">
        <v>2</v>
      </c>
      <c r="F64" s="96">
        <v>10.12068</v>
      </c>
      <c r="G64" s="95">
        <v>7</v>
      </c>
      <c r="H64" s="96">
        <v>0.33862052018593491</v>
      </c>
      <c r="I64" s="114">
        <f t="shared" si="2"/>
        <v>11.553234520185935</v>
      </c>
    </row>
    <row r="65" spans="1:9" s="60" customFormat="1">
      <c r="A65" s="105">
        <v>33</v>
      </c>
      <c r="B65" s="101" t="s">
        <v>25</v>
      </c>
      <c r="C65" s="95">
        <v>1</v>
      </c>
      <c r="D65" s="96">
        <v>3.5</v>
      </c>
      <c r="E65" s="95">
        <v>1</v>
      </c>
      <c r="F65" s="96">
        <v>0.46842099999999998</v>
      </c>
      <c r="G65" s="95">
        <v>2</v>
      </c>
      <c r="H65" s="96">
        <v>6.2419858635077903</v>
      </c>
      <c r="I65" s="114">
        <f t="shared" ref="I65:I96" si="3">D65+F65+H65</f>
        <v>10.21040686350779</v>
      </c>
    </row>
    <row r="66" spans="1:9" s="60" customFormat="1">
      <c r="A66" s="105">
        <v>34</v>
      </c>
      <c r="B66" s="101" t="s">
        <v>205</v>
      </c>
      <c r="C66" s="95">
        <v>5</v>
      </c>
      <c r="D66" s="96">
        <v>1.850913</v>
      </c>
      <c r="E66" s="95">
        <v>1</v>
      </c>
      <c r="F66" s="96">
        <v>6.5</v>
      </c>
      <c r="G66" s="95">
        <v>12</v>
      </c>
      <c r="H66" s="96">
        <v>1.177560565894809</v>
      </c>
      <c r="I66" s="114">
        <f t="shared" si="3"/>
        <v>9.5284735658948101</v>
      </c>
    </row>
    <row r="67" spans="1:9" s="60" customFormat="1">
      <c r="A67" s="105">
        <v>35</v>
      </c>
      <c r="B67" s="101" t="s">
        <v>37</v>
      </c>
      <c r="C67" s="95">
        <v>2</v>
      </c>
      <c r="D67" s="96">
        <v>8.3000000000000007</v>
      </c>
      <c r="E67" s="95">
        <v>0</v>
      </c>
      <c r="F67" s="96">
        <v>0</v>
      </c>
      <c r="G67" s="95">
        <v>0</v>
      </c>
      <c r="H67" s="96">
        <v>0</v>
      </c>
      <c r="I67" s="114">
        <f t="shared" si="3"/>
        <v>8.3000000000000007</v>
      </c>
    </row>
    <row r="68" spans="1:9" s="60" customFormat="1">
      <c r="A68" s="105">
        <v>36</v>
      </c>
      <c r="B68" s="101" t="s">
        <v>206</v>
      </c>
      <c r="C68" s="95">
        <v>1</v>
      </c>
      <c r="D68" s="96">
        <v>8.6999999999999994E-2</v>
      </c>
      <c r="E68" s="95">
        <v>0</v>
      </c>
      <c r="F68" s="96">
        <v>0</v>
      </c>
      <c r="G68" s="95">
        <v>13</v>
      </c>
      <c r="H68" s="96">
        <v>8.0031154537376263</v>
      </c>
      <c r="I68" s="114">
        <f t="shared" si="3"/>
        <v>8.0901154537376261</v>
      </c>
    </row>
    <row r="69" spans="1:9" s="60" customFormat="1">
      <c r="A69" s="105">
        <v>37</v>
      </c>
      <c r="B69" s="107" t="s">
        <v>76</v>
      </c>
      <c r="C69" s="95">
        <v>1</v>
      </c>
      <c r="D69" s="96">
        <v>0.82608700000000002</v>
      </c>
      <c r="E69" s="95">
        <v>1</v>
      </c>
      <c r="F69" s="96">
        <v>7</v>
      </c>
      <c r="G69" s="95">
        <v>1</v>
      </c>
      <c r="H69" s="96">
        <v>5.1648446242575495E-2</v>
      </c>
      <c r="I69" s="114">
        <f t="shared" si="3"/>
        <v>7.8777354462425757</v>
      </c>
    </row>
    <row r="70" spans="1:9" s="60" customFormat="1">
      <c r="A70" s="105">
        <v>38</v>
      </c>
      <c r="B70" s="101" t="s">
        <v>31</v>
      </c>
      <c r="C70" s="95">
        <v>4</v>
      </c>
      <c r="D70" s="96">
        <v>3.9629999999999999E-2</v>
      </c>
      <c r="E70" s="95">
        <v>2</v>
      </c>
      <c r="F70" s="96">
        <v>3.25</v>
      </c>
      <c r="G70" s="95">
        <v>16</v>
      </c>
      <c r="H70" s="96">
        <v>4.5276032081432369</v>
      </c>
      <c r="I70" s="114">
        <f t="shared" si="3"/>
        <v>7.8172332081432367</v>
      </c>
    </row>
    <row r="71" spans="1:9" s="60" customFormat="1">
      <c r="A71" s="105">
        <v>39</v>
      </c>
      <c r="B71" s="136" t="s">
        <v>207</v>
      </c>
      <c r="C71" s="95">
        <v>3</v>
      </c>
      <c r="D71" s="96">
        <v>0.37173899999999999</v>
      </c>
      <c r="E71" s="95">
        <v>1</v>
      </c>
      <c r="F71" s="96">
        <v>-0.06</v>
      </c>
      <c r="G71" s="95">
        <v>2</v>
      </c>
      <c r="H71" s="96">
        <v>6.8344774199999998</v>
      </c>
      <c r="I71" s="114">
        <f t="shared" si="3"/>
        <v>7.14621642</v>
      </c>
    </row>
    <row r="72" spans="1:9" s="60" customFormat="1">
      <c r="A72" s="105">
        <v>40</v>
      </c>
      <c r="B72" s="101" t="s">
        <v>28</v>
      </c>
      <c r="C72" s="95">
        <v>0</v>
      </c>
      <c r="D72" s="96">
        <v>0</v>
      </c>
      <c r="E72" s="95">
        <v>1</v>
      </c>
      <c r="F72" s="96">
        <v>0.14577300000000001</v>
      </c>
      <c r="G72" s="95">
        <v>17</v>
      </c>
      <c r="H72" s="96">
        <v>6.7639345524662131</v>
      </c>
      <c r="I72" s="114">
        <f t="shared" si="3"/>
        <v>6.9097075524662133</v>
      </c>
    </row>
    <row r="73" spans="1:9" s="60" customFormat="1">
      <c r="A73" s="105">
        <v>41</v>
      </c>
      <c r="B73" s="134" t="s">
        <v>208</v>
      </c>
      <c r="C73" s="95">
        <v>7</v>
      </c>
      <c r="D73" s="96">
        <v>0.15737200000000001</v>
      </c>
      <c r="E73" s="95">
        <v>1</v>
      </c>
      <c r="F73" s="96">
        <v>0.1</v>
      </c>
      <c r="G73" s="95">
        <v>77</v>
      </c>
      <c r="H73" s="96">
        <v>6.144804445390375</v>
      </c>
      <c r="I73" s="114">
        <f t="shared" si="3"/>
        <v>6.4021764453903751</v>
      </c>
    </row>
    <row r="74" spans="1:9" s="60" customFormat="1">
      <c r="A74" s="105">
        <v>42</v>
      </c>
      <c r="B74" s="101" t="s">
        <v>32</v>
      </c>
      <c r="C74" s="95">
        <v>1</v>
      </c>
      <c r="D74" s="96">
        <v>4.1494000000000003E-2</v>
      </c>
      <c r="E74" s="95">
        <v>2</v>
      </c>
      <c r="F74" s="96">
        <v>4.7541E-2</v>
      </c>
      <c r="G74" s="95">
        <v>55</v>
      </c>
      <c r="H74" s="96">
        <v>5.3522848144099164</v>
      </c>
      <c r="I74" s="114">
        <f t="shared" si="3"/>
        <v>5.4413198144099164</v>
      </c>
    </row>
    <row r="75" spans="1:9" s="60" customFormat="1">
      <c r="A75" s="105">
        <v>43</v>
      </c>
      <c r="B75" s="101" t="s">
        <v>209</v>
      </c>
      <c r="C75" s="95">
        <v>3</v>
      </c>
      <c r="D75" s="96">
        <v>0.54935</v>
      </c>
      <c r="E75" s="95">
        <v>1</v>
      </c>
      <c r="F75" s="96">
        <v>1.77</v>
      </c>
      <c r="G75" s="95">
        <v>12</v>
      </c>
      <c r="H75" s="96">
        <v>1.7782615435998967</v>
      </c>
      <c r="I75" s="114">
        <f t="shared" si="3"/>
        <v>4.0976115435998963</v>
      </c>
    </row>
    <row r="76" spans="1:9" s="60" customFormat="1">
      <c r="A76" s="105">
        <v>44</v>
      </c>
      <c r="B76" s="101" t="s">
        <v>210</v>
      </c>
      <c r="C76" s="95">
        <v>7</v>
      </c>
      <c r="D76" s="96">
        <v>3.344554</v>
      </c>
      <c r="E76" s="95">
        <v>0</v>
      </c>
      <c r="F76" s="96">
        <v>0</v>
      </c>
      <c r="G76" s="95">
        <v>13</v>
      </c>
      <c r="H76" s="96">
        <v>0.52948842829474063</v>
      </c>
      <c r="I76" s="114">
        <f t="shared" si="3"/>
        <v>3.8740424282947408</v>
      </c>
    </row>
    <row r="77" spans="1:9" s="60" customFormat="1">
      <c r="A77" s="105">
        <v>45</v>
      </c>
      <c r="B77" s="134" t="s">
        <v>211</v>
      </c>
      <c r="C77" s="95">
        <v>3</v>
      </c>
      <c r="D77" s="96">
        <v>8.6999999999999994E-2</v>
      </c>
      <c r="E77" s="95">
        <v>0</v>
      </c>
      <c r="F77" s="96">
        <v>0</v>
      </c>
      <c r="G77" s="95">
        <v>5</v>
      </c>
      <c r="H77" s="96">
        <v>3.0082419240767786</v>
      </c>
      <c r="I77" s="114">
        <f t="shared" si="3"/>
        <v>3.0952419240767788</v>
      </c>
    </row>
    <row r="78" spans="1:9" s="60" customFormat="1">
      <c r="A78" s="105">
        <v>46</v>
      </c>
      <c r="B78" s="101" t="s">
        <v>212</v>
      </c>
      <c r="C78" s="95">
        <v>9</v>
      </c>
      <c r="D78" s="96">
        <v>0.33716499999999999</v>
      </c>
      <c r="E78" s="95">
        <v>1</v>
      </c>
      <c r="F78" s="96">
        <v>0.51</v>
      </c>
      <c r="G78" s="95">
        <v>18</v>
      </c>
      <c r="H78" s="96">
        <v>2.2170208698459155</v>
      </c>
      <c r="I78" s="114">
        <f t="shared" si="3"/>
        <v>3.0641858698459155</v>
      </c>
    </row>
    <row r="79" spans="1:9" s="60" customFormat="1">
      <c r="A79" s="105">
        <v>47</v>
      </c>
      <c r="B79" s="101" t="s">
        <v>213</v>
      </c>
      <c r="C79" s="95">
        <v>1</v>
      </c>
      <c r="D79" s="96">
        <v>0.05</v>
      </c>
      <c r="E79" s="95">
        <v>2</v>
      </c>
      <c r="F79" s="96">
        <v>2.5232960000000002</v>
      </c>
      <c r="G79" s="95">
        <v>2</v>
      </c>
      <c r="H79" s="96">
        <v>0.1</v>
      </c>
      <c r="I79" s="114">
        <f t="shared" si="3"/>
        <v>2.6732960000000001</v>
      </c>
    </row>
    <row r="80" spans="1:9" s="60" customFormat="1">
      <c r="A80" s="105">
        <v>48</v>
      </c>
      <c r="B80" s="107" t="s">
        <v>214</v>
      </c>
      <c r="C80" s="95">
        <v>0</v>
      </c>
      <c r="D80" s="96">
        <v>0</v>
      </c>
      <c r="E80" s="95">
        <v>0</v>
      </c>
      <c r="F80" s="96">
        <v>0</v>
      </c>
      <c r="G80" s="95">
        <v>5</v>
      </c>
      <c r="H80" s="96">
        <v>2.4355718776792634</v>
      </c>
      <c r="I80" s="114">
        <f t="shared" si="3"/>
        <v>2.4355718776792634</v>
      </c>
    </row>
    <row r="81" spans="1:9" s="60" customFormat="1">
      <c r="A81" s="105">
        <v>49</v>
      </c>
      <c r="B81" s="101" t="s">
        <v>55</v>
      </c>
      <c r="C81" s="95">
        <v>0</v>
      </c>
      <c r="D81" s="96">
        <v>0</v>
      </c>
      <c r="E81" s="95">
        <v>0</v>
      </c>
      <c r="F81" s="96">
        <v>0</v>
      </c>
      <c r="G81" s="95">
        <v>7</v>
      </c>
      <c r="H81" s="96">
        <v>2.3092610743737625</v>
      </c>
      <c r="I81" s="114">
        <f t="shared" si="3"/>
        <v>2.3092610743737625</v>
      </c>
    </row>
    <row r="82" spans="1:9" s="60" customFormat="1">
      <c r="A82" s="105">
        <v>50</v>
      </c>
      <c r="B82" s="101" t="s">
        <v>215</v>
      </c>
      <c r="C82" s="95">
        <v>0</v>
      </c>
      <c r="D82" s="96">
        <v>0</v>
      </c>
      <c r="E82" s="95">
        <v>0</v>
      </c>
      <c r="F82" s="96">
        <v>0</v>
      </c>
      <c r="G82" s="95">
        <v>3</v>
      </c>
      <c r="H82" s="96">
        <v>2.2642715644314366</v>
      </c>
      <c r="I82" s="114">
        <f t="shared" si="3"/>
        <v>2.2642715644314366</v>
      </c>
    </row>
    <row r="83" spans="1:9" s="60" customFormat="1">
      <c r="A83" s="105">
        <v>51</v>
      </c>
      <c r="B83" s="101" t="s">
        <v>39</v>
      </c>
      <c r="C83" s="95">
        <v>2</v>
      </c>
      <c r="D83" s="96">
        <v>6.2E-2</v>
      </c>
      <c r="E83" s="95">
        <v>0</v>
      </c>
      <c r="F83" s="96">
        <v>0</v>
      </c>
      <c r="G83" s="95">
        <v>5</v>
      </c>
      <c r="H83" s="96">
        <v>2.0840976555048609</v>
      </c>
      <c r="I83" s="114">
        <f t="shared" si="3"/>
        <v>2.1460976555048608</v>
      </c>
    </row>
    <row r="84" spans="1:9" s="60" customFormat="1">
      <c r="A84" s="105">
        <v>52</v>
      </c>
      <c r="B84" s="101" t="s">
        <v>216</v>
      </c>
      <c r="C84" s="95">
        <v>4</v>
      </c>
      <c r="D84" s="96">
        <v>0.09</v>
      </c>
      <c r="E84" s="95">
        <v>0</v>
      </c>
      <c r="F84" s="96">
        <v>0</v>
      </c>
      <c r="G84" s="95">
        <v>8</v>
      </c>
      <c r="H84" s="96">
        <v>1.7193155920762671</v>
      </c>
      <c r="I84" s="114">
        <f t="shared" si="3"/>
        <v>1.8093155920762671</v>
      </c>
    </row>
    <row r="85" spans="1:9" s="60" customFormat="1">
      <c r="A85" s="105">
        <v>53</v>
      </c>
      <c r="B85" s="102" t="s">
        <v>85</v>
      </c>
      <c r="C85" s="95">
        <v>0</v>
      </c>
      <c r="D85" s="96">
        <v>0</v>
      </c>
      <c r="E85" s="95">
        <v>1</v>
      </c>
      <c r="F85" s="96">
        <v>0.7</v>
      </c>
      <c r="G85" s="95">
        <v>1</v>
      </c>
      <c r="H85" s="96">
        <v>0.9</v>
      </c>
      <c r="I85" s="114">
        <f t="shared" si="3"/>
        <v>1.6</v>
      </c>
    </row>
    <row r="86" spans="1:9" s="60" customFormat="1">
      <c r="A86" s="105">
        <v>54</v>
      </c>
      <c r="B86" s="102" t="s">
        <v>217</v>
      </c>
      <c r="C86" s="95">
        <v>4</v>
      </c>
      <c r="D86" s="96">
        <v>0.28000000000000003</v>
      </c>
      <c r="E86" s="95">
        <v>2</v>
      </c>
      <c r="F86" s="96">
        <v>0.27180900000000002</v>
      </c>
      <c r="G86" s="95">
        <v>6</v>
      </c>
      <c r="H86" s="96">
        <v>0.59903189911336829</v>
      </c>
      <c r="I86" s="114">
        <f t="shared" si="3"/>
        <v>1.1508408991133683</v>
      </c>
    </row>
    <row r="87" spans="1:9" s="60" customFormat="1">
      <c r="A87" s="105">
        <v>55</v>
      </c>
      <c r="B87" s="102" t="s">
        <v>218</v>
      </c>
      <c r="C87" s="95">
        <v>1</v>
      </c>
      <c r="D87" s="96">
        <v>0.04</v>
      </c>
      <c r="E87" s="95">
        <v>0</v>
      </c>
      <c r="F87" s="96">
        <v>0</v>
      </c>
      <c r="G87" s="95">
        <v>7</v>
      </c>
      <c r="H87" s="96">
        <v>1.1068197939227</v>
      </c>
      <c r="I87" s="114">
        <f t="shared" si="3"/>
        <v>1.1468197939227001</v>
      </c>
    </row>
    <row r="88" spans="1:9" s="60" customFormat="1">
      <c r="A88" s="105">
        <v>56</v>
      </c>
      <c r="B88" s="102" t="s">
        <v>38</v>
      </c>
      <c r="C88" s="95">
        <v>2</v>
      </c>
      <c r="D88" s="96">
        <v>8.5000000000000006E-2</v>
      </c>
      <c r="E88" s="95">
        <v>0</v>
      </c>
      <c r="F88" s="96">
        <v>0</v>
      </c>
      <c r="G88" s="95">
        <v>13</v>
      </c>
      <c r="H88" s="96">
        <v>0.90639570284927251</v>
      </c>
      <c r="I88" s="114">
        <f t="shared" si="3"/>
        <v>0.99139570284927248</v>
      </c>
    </row>
    <row r="89" spans="1:9" s="60" customFormat="1">
      <c r="A89" s="105">
        <v>57</v>
      </c>
      <c r="B89" s="102" t="s">
        <v>33</v>
      </c>
      <c r="C89" s="95">
        <v>0</v>
      </c>
      <c r="D89" s="96">
        <v>0</v>
      </c>
      <c r="E89" s="95">
        <v>0</v>
      </c>
      <c r="F89" s="96">
        <v>0</v>
      </c>
      <c r="G89" s="95">
        <v>2</v>
      </c>
      <c r="H89" s="96">
        <v>0.95167299999999999</v>
      </c>
      <c r="I89" s="114">
        <f t="shared" si="3"/>
        <v>0.95167299999999999</v>
      </c>
    </row>
    <row r="90" spans="1:9" s="60" customFormat="1">
      <c r="A90" s="105">
        <v>58</v>
      </c>
      <c r="B90" s="102" t="s">
        <v>51</v>
      </c>
      <c r="C90" s="95">
        <v>0</v>
      </c>
      <c r="D90" s="96">
        <v>0</v>
      </c>
      <c r="E90" s="95">
        <v>0</v>
      </c>
      <c r="F90" s="96">
        <v>0</v>
      </c>
      <c r="G90" s="95">
        <v>7</v>
      </c>
      <c r="H90" s="96">
        <v>0.91169114874752522</v>
      </c>
      <c r="I90" s="114">
        <f t="shared" si="3"/>
        <v>0.91169114874752522</v>
      </c>
    </row>
    <row r="91" spans="1:9" s="60" customFormat="1">
      <c r="A91" s="105">
        <v>59</v>
      </c>
      <c r="B91" s="102" t="s">
        <v>47</v>
      </c>
      <c r="C91" s="95">
        <v>0</v>
      </c>
      <c r="D91" s="96">
        <v>0</v>
      </c>
      <c r="E91" s="95">
        <v>0</v>
      </c>
      <c r="F91" s="96">
        <v>0</v>
      </c>
      <c r="G91" s="95">
        <v>2</v>
      </c>
      <c r="H91" s="96">
        <v>0.90536899999999998</v>
      </c>
      <c r="I91" s="114">
        <f t="shared" si="3"/>
        <v>0.90536899999999998</v>
      </c>
    </row>
    <row r="92" spans="1:9" s="60" customFormat="1">
      <c r="A92" s="105">
        <v>60</v>
      </c>
      <c r="B92" s="108" t="s">
        <v>125</v>
      </c>
      <c r="C92" s="95">
        <v>1</v>
      </c>
      <c r="D92" s="96">
        <v>0.6</v>
      </c>
      <c r="E92" s="95">
        <v>0</v>
      </c>
      <c r="F92" s="96">
        <v>0</v>
      </c>
      <c r="G92" s="95">
        <v>1</v>
      </c>
      <c r="H92" s="96">
        <v>0.257247</v>
      </c>
      <c r="I92" s="114">
        <f t="shared" si="3"/>
        <v>0.85724699999999998</v>
      </c>
    </row>
    <row r="93" spans="1:9" s="60" customFormat="1">
      <c r="A93" s="105">
        <v>61</v>
      </c>
      <c r="B93" s="102" t="s">
        <v>41</v>
      </c>
      <c r="C93" s="95">
        <v>2</v>
      </c>
      <c r="D93" s="96">
        <v>2.1399999999999999E-2</v>
      </c>
      <c r="E93" s="95">
        <v>0</v>
      </c>
      <c r="F93" s="96">
        <v>0</v>
      </c>
      <c r="G93" s="95">
        <v>6</v>
      </c>
      <c r="H93" s="96">
        <v>0.76669587199793421</v>
      </c>
      <c r="I93" s="114">
        <f t="shared" si="3"/>
        <v>0.78809587199793418</v>
      </c>
    </row>
    <row r="94" spans="1:9" s="60" customFormat="1">
      <c r="A94" s="105">
        <v>62</v>
      </c>
      <c r="B94" s="102" t="s">
        <v>219</v>
      </c>
      <c r="C94" s="95">
        <v>1</v>
      </c>
      <c r="D94" s="96">
        <v>5.6398999999999998E-2</v>
      </c>
      <c r="E94" s="95">
        <v>0</v>
      </c>
      <c r="F94" s="96">
        <v>0</v>
      </c>
      <c r="G94" s="95">
        <v>3</v>
      </c>
      <c r="H94" s="96">
        <v>0.70786000000000004</v>
      </c>
      <c r="I94" s="114">
        <f t="shared" si="3"/>
        <v>0.76425900000000002</v>
      </c>
    </row>
    <row r="95" spans="1:9" s="60" customFormat="1">
      <c r="A95" s="105">
        <v>63</v>
      </c>
      <c r="B95" s="102" t="s">
        <v>42</v>
      </c>
      <c r="C95" s="95">
        <v>6</v>
      </c>
      <c r="D95" s="96">
        <v>0.34</v>
      </c>
      <c r="E95" s="95">
        <v>0</v>
      </c>
      <c r="F95" s="96">
        <v>0</v>
      </c>
      <c r="G95" s="95">
        <v>7</v>
      </c>
      <c r="H95" s="96">
        <v>0.40157353972626314</v>
      </c>
      <c r="I95" s="114">
        <f t="shared" si="3"/>
        <v>0.74157353972626316</v>
      </c>
    </row>
    <row r="96" spans="1:9" s="60" customFormat="1">
      <c r="A96" s="105">
        <v>64</v>
      </c>
      <c r="B96" s="102" t="s">
        <v>35</v>
      </c>
      <c r="C96" s="95">
        <v>0</v>
      </c>
      <c r="D96" s="96">
        <v>0</v>
      </c>
      <c r="E96" s="95">
        <v>0</v>
      </c>
      <c r="F96" s="96">
        <v>0</v>
      </c>
      <c r="G96" s="95">
        <v>4</v>
      </c>
      <c r="H96" s="96">
        <v>0.64841899999999997</v>
      </c>
      <c r="I96" s="114">
        <f t="shared" si="3"/>
        <v>0.64841899999999997</v>
      </c>
    </row>
    <row r="97" spans="1:9" s="60" customFormat="1">
      <c r="A97" s="105">
        <v>65</v>
      </c>
      <c r="B97" s="102" t="s">
        <v>34</v>
      </c>
      <c r="C97" s="95">
        <v>1</v>
      </c>
      <c r="D97" s="96">
        <v>0.02</v>
      </c>
      <c r="E97" s="95">
        <v>0</v>
      </c>
      <c r="F97" s="96">
        <v>0</v>
      </c>
      <c r="G97" s="95">
        <v>1</v>
      </c>
      <c r="H97" s="96">
        <v>0.60344799999999998</v>
      </c>
      <c r="I97" s="114">
        <f t="shared" ref="I97:I128" si="4">D97+F97+H97</f>
        <v>0.623448</v>
      </c>
    </row>
    <row r="98" spans="1:9" s="60" customFormat="1">
      <c r="A98" s="105">
        <v>66</v>
      </c>
      <c r="B98" s="102" t="s">
        <v>220</v>
      </c>
      <c r="C98" s="95">
        <v>3</v>
      </c>
      <c r="D98" s="96">
        <v>0.1041</v>
      </c>
      <c r="E98" s="95">
        <v>0</v>
      </c>
      <c r="F98" s="96">
        <v>0</v>
      </c>
      <c r="G98" s="95">
        <v>6</v>
      </c>
      <c r="H98" s="96">
        <v>0.51239637996040299</v>
      </c>
      <c r="I98" s="114">
        <f t="shared" si="4"/>
        <v>0.61649637996040296</v>
      </c>
    </row>
    <row r="99" spans="1:9" s="60" customFormat="1">
      <c r="A99" s="105">
        <v>67</v>
      </c>
      <c r="B99" s="102" t="s">
        <v>36</v>
      </c>
      <c r="C99" s="95">
        <v>1</v>
      </c>
      <c r="D99" s="96">
        <v>0.113271</v>
      </c>
      <c r="E99" s="95">
        <v>0</v>
      </c>
      <c r="F99" s="96">
        <v>0</v>
      </c>
      <c r="G99" s="95">
        <v>5</v>
      </c>
      <c r="H99" s="96">
        <v>0.49800686399242483</v>
      </c>
      <c r="I99" s="114">
        <f t="shared" si="4"/>
        <v>0.61127786399242479</v>
      </c>
    </row>
    <row r="100" spans="1:9" s="60" customFormat="1">
      <c r="A100" s="105">
        <v>68</v>
      </c>
      <c r="B100" s="102" t="s">
        <v>221</v>
      </c>
      <c r="C100" s="95">
        <v>1</v>
      </c>
      <c r="D100" s="96">
        <v>0.1</v>
      </c>
      <c r="E100" s="95">
        <v>1</v>
      </c>
      <c r="F100" s="96">
        <v>0.189274</v>
      </c>
      <c r="G100" s="95">
        <v>6</v>
      </c>
      <c r="H100" s="96">
        <v>0.29380998691572696</v>
      </c>
      <c r="I100" s="114">
        <f t="shared" si="4"/>
        <v>0.58308398691572694</v>
      </c>
    </row>
    <row r="101" spans="1:9" s="60" customFormat="1">
      <c r="A101" s="105">
        <v>69</v>
      </c>
      <c r="B101" s="102" t="s">
        <v>222</v>
      </c>
      <c r="C101" s="95">
        <v>0</v>
      </c>
      <c r="D101" s="96">
        <v>0</v>
      </c>
      <c r="E101" s="95">
        <v>0</v>
      </c>
      <c r="F101" s="96">
        <v>0</v>
      </c>
      <c r="G101" s="95">
        <v>4</v>
      </c>
      <c r="H101" s="96">
        <v>0.30593342239820948</v>
      </c>
      <c r="I101" s="114">
        <f t="shared" si="4"/>
        <v>0.30593342239820948</v>
      </c>
    </row>
    <row r="102" spans="1:9" s="60" customFormat="1">
      <c r="A102" s="105">
        <v>70</v>
      </c>
      <c r="B102" s="102" t="s">
        <v>223</v>
      </c>
      <c r="C102" s="95">
        <v>1</v>
      </c>
      <c r="D102" s="96">
        <v>0.2</v>
      </c>
      <c r="E102" s="95">
        <v>0</v>
      </c>
      <c r="F102" s="96">
        <v>0</v>
      </c>
      <c r="G102" s="95">
        <v>0</v>
      </c>
      <c r="H102" s="96">
        <v>0</v>
      </c>
      <c r="I102" s="114">
        <f t="shared" si="4"/>
        <v>0.2</v>
      </c>
    </row>
    <row r="103" spans="1:9" s="60" customFormat="1">
      <c r="A103" s="105">
        <v>71</v>
      </c>
      <c r="B103" s="102" t="s">
        <v>121</v>
      </c>
      <c r="C103" s="95">
        <v>1</v>
      </c>
      <c r="D103" s="96">
        <v>0.18</v>
      </c>
      <c r="E103" s="95">
        <v>0</v>
      </c>
      <c r="F103" s="96">
        <v>0</v>
      </c>
      <c r="G103" s="95">
        <v>0</v>
      </c>
      <c r="H103" s="96">
        <v>0</v>
      </c>
      <c r="I103" s="114">
        <f t="shared" si="4"/>
        <v>0.18</v>
      </c>
    </row>
    <row r="104" spans="1:9" s="60" customFormat="1">
      <c r="A104" s="105">
        <v>72</v>
      </c>
      <c r="B104" s="109" t="s">
        <v>109</v>
      </c>
      <c r="C104" s="95">
        <v>0</v>
      </c>
      <c r="D104" s="96">
        <v>0</v>
      </c>
      <c r="E104" s="95">
        <v>0</v>
      </c>
      <c r="F104" s="96">
        <v>0</v>
      </c>
      <c r="G104" s="95">
        <v>3</v>
      </c>
      <c r="H104" s="96">
        <v>0.16400091288628735</v>
      </c>
      <c r="I104" s="114">
        <f t="shared" si="4"/>
        <v>0.16400091288628735</v>
      </c>
    </row>
    <row r="105" spans="1:9" s="60" customFormat="1">
      <c r="A105" s="105">
        <v>73</v>
      </c>
      <c r="B105" s="102" t="s">
        <v>224</v>
      </c>
      <c r="C105" s="95">
        <v>0</v>
      </c>
      <c r="D105" s="96">
        <v>0</v>
      </c>
      <c r="E105" s="95">
        <v>0</v>
      </c>
      <c r="F105" s="96">
        <v>0</v>
      </c>
      <c r="G105" s="95">
        <v>1</v>
      </c>
      <c r="H105" s="96">
        <v>0.13</v>
      </c>
      <c r="I105" s="114">
        <f t="shared" si="4"/>
        <v>0.13</v>
      </c>
    </row>
    <row r="106" spans="1:9" s="60" customFormat="1">
      <c r="A106" s="105">
        <v>74</v>
      </c>
      <c r="B106" s="102" t="s">
        <v>44</v>
      </c>
      <c r="C106" s="95">
        <v>0</v>
      </c>
      <c r="D106" s="96">
        <v>0</v>
      </c>
      <c r="E106" s="95">
        <v>0</v>
      </c>
      <c r="F106" s="96">
        <v>0</v>
      </c>
      <c r="G106" s="95">
        <v>2</v>
      </c>
      <c r="H106" s="96">
        <v>0.129778</v>
      </c>
      <c r="I106" s="114">
        <f t="shared" si="4"/>
        <v>0.129778</v>
      </c>
    </row>
    <row r="107" spans="1:9" s="60" customFormat="1">
      <c r="A107" s="105">
        <v>75</v>
      </c>
      <c r="B107" s="102" t="s">
        <v>115</v>
      </c>
      <c r="C107" s="95">
        <v>1</v>
      </c>
      <c r="D107" s="96">
        <v>3.9E-2</v>
      </c>
      <c r="E107" s="95">
        <v>0</v>
      </c>
      <c r="F107" s="96">
        <v>0</v>
      </c>
      <c r="G107" s="95">
        <v>1</v>
      </c>
      <c r="H107" s="96">
        <v>8.6206000000000005E-2</v>
      </c>
      <c r="I107" s="114">
        <f t="shared" si="4"/>
        <v>0.12520600000000001</v>
      </c>
    </row>
    <row r="108" spans="1:9" s="60" customFormat="1">
      <c r="A108" s="105">
        <v>76</v>
      </c>
      <c r="B108" s="108" t="s">
        <v>63</v>
      </c>
      <c r="C108" s="95">
        <v>0</v>
      </c>
      <c r="D108" s="96">
        <v>0</v>
      </c>
      <c r="E108" s="95">
        <v>0</v>
      </c>
      <c r="F108" s="96">
        <v>0</v>
      </c>
      <c r="G108" s="95">
        <v>3</v>
      </c>
      <c r="H108" s="96">
        <v>0.110725</v>
      </c>
      <c r="I108" s="114">
        <f t="shared" si="4"/>
        <v>0.110725</v>
      </c>
    </row>
    <row r="109" spans="1:9" s="60" customFormat="1">
      <c r="A109" s="105">
        <v>77</v>
      </c>
      <c r="B109" s="102" t="s">
        <v>48</v>
      </c>
      <c r="C109" s="95">
        <v>1</v>
      </c>
      <c r="D109" s="96">
        <v>4.3150000000000001E-2</v>
      </c>
      <c r="E109" s="95">
        <v>0</v>
      </c>
      <c r="F109" s="96">
        <v>0</v>
      </c>
      <c r="G109" s="95">
        <v>2</v>
      </c>
      <c r="H109" s="96">
        <v>6.2409400017216177E-2</v>
      </c>
      <c r="I109" s="114">
        <f t="shared" si="4"/>
        <v>0.10555940001721617</v>
      </c>
    </row>
    <row r="110" spans="1:9" s="60" customFormat="1">
      <c r="A110" s="105">
        <v>78</v>
      </c>
      <c r="B110" s="102" t="s">
        <v>50</v>
      </c>
      <c r="C110" s="95">
        <v>0</v>
      </c>
      <c r="D110" s="96">
        <v>0</v>
      </c>
      <c r="E110" s="95">
        <v>0</v>
      </c>
      <c r="F110" s="96">
        <v>0</v>
      </c>
      <c r="G110" s="95">
        <v>2</v>
      </c>
      <c r="H110" s="96">
        <v>0.10362184729276061</v>
      </c>
      <c r="I110" s="114">
        <f t="shared" si="4"/>
        <v>0.10362184729276061</v>
      </c>
    </row>
    <row r="111" spans="1:9" s="60" customFormat="1">
      <c r="A111" s="105">
        <v>79</v>
      </c>
      <c r="B111" s="102" t="s">
        <v>56</v>
      </c>
      <c r="C111" s="95">
        <v>0</v>
      </c>
      <c r="D111" s="96">
        <v>0</v>
      </c>
      <c r="E111" s="95">
        <v>0</v>
      </c>
      <c r="F111" s="96">
        <v>0</v>
      </c>
      <c r="G111" s="95">
        <v>3</v>
      </c>
      <c r="H111" s="96">
        <v>0.1019624515795816</v>
      </c>
      <c r="I111" s="114">
        <f t="shared" si="4"/>
        <v>0.1019624515795816</v>
      </c>
    </row>
    <row r="112" spans="1:9" s="60" customFormat="1">
      <c r="A112" s="105">
        <v>80</v>
      </c>
      <c r="B112" s="102" t="s">
        <v>45</v>
      </c>
      <c r="C112" s="95">
        <v>1</v>
      </c>
      <c r="D112" s="96">
        <v>0.02</v>
      </c>
      <c r="E112" s="95">
        <v>0</v>
      </c>
      <c r="F112" s="96">
        <v>0</v>
      </c>
      <c r="G112" s="95">
        <v>3</v>
      </c>
      <c r="H112" s="96">
        <v>7.1090557803219406E-2</v>
      </c>
      <c r="I112" s="114">
        <f t="shared" si="4"/>
        <v>9.109055780321941E-2</v>
      </c>
    </row>
    <row r="113" spans="1:9" s="60" customFormat="1">
      <c r="A113" s="105">
        <v>81</v>
      </c>
      <c r="B113" s="102" t="s">
        <v>105</v>
      </c>
      <c r="C113" s="95">
        <v>0</v>
      </c>
      <c r="D113" s="96">
        <v>0</v>
      </c>
      <c r="E113" s="95">
        <v>0</v>
      </c>
      <c r="F113" s="96">
        <v>0</v>
      </c>
      <c r="G113" s="95">
        <v>1</v>
      </c>
      <c r="H113" s="96">
        <v>9.0384780924507205E-2</v>
      </c>
      <c r="I113" s="114">
        <f t="shared" si="4"/>
        <v>9.0384780924507205E-2</v>
      </c>
    </row>
    <row r="114" spans="1:9" s="60" customFormat="1">
      <c r="A114" s="105">
        <v>82</v>
      </c>
      <c r="B114" s="102" t="s">
        <v>43</v>
      </c>
      <c r="C114" s="95">
        <v>0</v>
      </c>
      <c r="D114" s="96">
        <v>0</v>
      </c>
      <c r="E114" s="95">
        <v>0</v>
      </c>
      <c r="F114" s="96">
        <v>0</v>
      </c>
      <c r="G114" s="95">
        <v>1</v>
      </c>
      <c r="H114" s="96">
        <v>8.5349999999999995E-2</v>
      </c>
      <c r="I114" s="114">
        <f t="shared" si="4"/>
        <v>8.5349999999999995E-2</v>
      </c>
    </row>
    <row r="115" spans="1:9" s="60" customFormat="1">
      <c r="A115" s="105">
        <v>83</v>
      </c>
      <c r="B115" s="102" t="s">
        <v>49</v>
      </c>
      <c r="C115" s="95">
        <v>0</v>
      </c>
      <c r="D115" s="96">
        <v>0</v>
      </c>
      <c r="E115" s="95">
        <v>0</v>
      </c>
      <c r="F115" s="96">
        <v>0</v>
      </c>
      <c r="G115" s="95">
        <v>3</v>
      </c>
      <c r="H115" s="96">
        <v>8.4238371868812903E-2</v>
      </c>
      <c r="I115" s="114">
        <f t="shared" si="4"/>
        <v>8.4238371868812903E-2</v>
      </c>
    </row>
    <row r="116" spans="1:9" s="60" customFormat="1">
      <c r="A116" s="105">
        <v>84</v>
      </c>
      <c r="B116" s="102" t="s">
        <v>225</v>
      </c>
      <c r="C116" s="95">
        <v>1</v>
      </c>
      <c r="D116" s="96">
        <v>0.06</v>
      </c>
      <c r="E116" s="95">
        <v>0</v>
      </c>
      <c r="F116" s="96">
        <v>0</v>
      </c>
      <c r="G116" s="95">
        <v>2</v>
      </c>
      <c r="H116" s="96">
        <v>1.994964276491349E-2</v>
      </c>
      <c r="I116" s="114">
        <f t="shared" si="4"/>
        <v>7.9949642764913481E-2</v>
      </c>
    </row>
    <row r="117" spans="1:9" s="60" customFormat="1">
      <c r="A117" s="105">
        <v>85</v>
      </c>
      <c r="B117" s="102" t="s">
        <v>226</v>
      </c>
      <c r="C117" s="95">
        <v>1</v>
      </c>
      <c r="D117" s="96">
        <v>8.6E-3</v>
      </c>
      <c r="E117" s="95">
        <v>0</v>
      </c>
      <c r="F117" s="96">
        <v>0</v>
      </c>
      <c r="G117" s="95">
        <v>3</v>
      </c>
      <c r="H117" s="96">
        <v>5.3865999999999997E-2</v>
      </c>
      <c r="I117" s="114">
        <f t="shared" si="4"/>
        <v>6.2465999999999994E-2</v>
      </c>
    </row>
    <row r="118" spans="1:9" s="60" customFormat="1">
      <c r="A118" s="105">
        <v>86</v>
      </c>
      <c r="B118" s="108" t="s">
        <v>59</v>
      </c>
      <c r="C118" s="95">
        <v>1</v>
      </c>
      <c r="D118" s="96">
        <v>4.3200000000000002E-2</v>
      </c>
      <c r="E118" s="95">
        <v>1</v>
      </c>
      <c r="F118" s="96">
        <v>1.2947999999999999E-2</v>
      </c>
      <c r="G118" s="95">
        <v>0</v>
      </c>
      <c r="H118" s="96">
        <v>0</v>
      </c>
      <c r="I118" s="114">
        <f t="shared" si="4"/>
        <v>5.6148000000000003E-2</v>
      </c>
    </row>
    <row r="119" spans="1:9" s="60" customFormat="1">
      <c r="A119" s="105">
        <v>87</v>
      </c>
      <c r="B119" s="102" t="s">
        <v>116</v>
      </c>
      <c r="C119" s="95">
        <v>1</v>
      </c>
      <c r="D119" s="96">
        <v>0.01</v>
      </c>
      <c r="E119" s="95">
        <v>0</v>
      </c>
      <c r="F119" s="96">
        <v>0</v>
      </c>
      <c r="G119" s="95">
        <v>1</v>
      </c>
      <c r="H119" s="96">
        <v>4.3099999999999999E-2</v>
      </c>
      <c r="I119" s="114">
        <f t="shared" si="4"/>
        <v>5.3100000000000001E-2</v>
      </c>
    </row>
    <row r="120" spans="1:9" s="60" customFormat="1">
      <c r="A120" s="105">
        <v>88</v>
      </c>
      <c r="B120" s="102" t="s">
        <v>61</v>
      </c>
      <c r="C120" s="95">
        <v>1</v>
      </c>
      <c r="D120" s="96">
        <v>0.01</v>
      </c>
      <c r="E120" s="95">
        <v>0</v>
      </c>
      <c r="F120" s="96">
        <v>0</v>
      </c>
      <c r="G120" s="95">
        <v>1</v>
      </c>
      <c r="H120" s="96">
        <v>4.2900000000000001E-2</v>
      </c>
      <c r="I120" s="114">
        <f t="shared" si="4"/>
        <v>5.2900000000000003E-2</v>
      </c>
    </row>
    <row r="121" spans="1:9" s="60" customFormat="1">
      <c r="A121" s="105">
        <v>89</v>
      </c>
      <c r="B121" s="102" t="s">
        <v>46</v>
      </c>
      <c r="C121" s="95">
        <v>0</v>
      </c>
      <c r="D121" s="96">
        <v>0</v>
      </c>
      <c r="E121" s="95">
        <v>0</v>
      </c>
      <c r="F121" s="96">
        <v>0</v>
      </c>
      <c r="G121" s="95">
        <v>2</v>
      </c>
      <c r="H121" s="96">
        <v>4.540759232159771E-2</v>
      </c>
      <c r="I121" s="114">
        <f t="shared" si="4"/>
        <v>4.540759232159771E-2</v>
      </c>
    </row>
    <row r="122" spans="1:9" s="60" customFormat="1">
      <c r="A122" s="105">
        <v>90</v>
      </c>
      <c r="B122" s="108" t="s">
        <v>57</v>
      </c>
      <c r="C122" s="95">
        <v>0</v>
      </c>
      <c r="D122" s="96">
        <v>0</v>
      </c>
      <c r="E122" s="95">
        <v>0</v>
      </c>
      <c r="F122" s="96">
        <v>0</v>
      </c>
      <c r="G122" s="95">
        <v>2</v>
      </c>
      <c r="H122" s="96">
        <v>0.04</v>
      </c>
      <c r="I122" s="114">
        <f t="shared" si="4"/>
        <v>0.04</v>
      </c>
    </row>
    <row r="123" spans="1:9" s="60" customFormat="1">
      <c r="A123" s="105">
        <v>91</v>
      </c>
      <c r="B123" s="102" t="s">
        <v>117</v>
      </c>
      <c r="C123" s="95">
        <v>0</v>
      </c>
      <c r="D123" s="96">
        <v>0</v>
      </c>
      <c r="E123" s="95">
        <v>0</v>
      </c>
      <c r="F123" s="96">
        <v>0</v>
      </c>
      <c r="G123" s="95">
        <v>1</v>
      </c>
      <c r="H123" s="96">
        <v>3.2280278901609699E-2</v>
      </c>
      <c r="I123" s="114">
        <f t="shared" si="4"/>
        <v>3.2280278901609699E-2</v>
      </c>
    </row>
    <row r="124" spans="1:9" s="60" customFormat="1">
      <c r="A124" s="105">
        <v>92</v>
      </c>
      <c r="B124" s="102" t="s">
        <v>65</v>
      </c>
      <c r="C124" s="95">
        <v>0</v>
      </c>
      <c r="D124" s="96">
        <v>0</v>
      </c>
      <c r="E124" s="95">
        <v>0</v>
      </c>
      <c r="F124" s="96">
        <v>0</v>
      </c>
      <c r="G124" s="95">
        <v>2</v>
      </c>
      <c r="H124" s="96">
        <v>2.6502000000000001E-2</v>
      </c>
      <c r="I124" s="114">
        <f t="shared" si="4"/>
        <v>2.6502000000000001E-2</v>
      </c>
    </row>
    <row r="125" spans="1:9" s="60" customFormat="1">
      <c r="A125" s="105">
        <v>93</v>
      </c>
      <c r="B125" s="102" t="s">
        <v>111</v>
      </c>
      <c r="C125" s="95">
        <v>1</v>
      </c>
      <c r="D125" s="96">
        <v>0.02</v>
      </c>
      <c r="E125" s="95">
        <v>0</v>
      </c>
      <c r="F125" s="96">
        <v>0</v>
      </c>
      <c r="G125" s="95">
        <v>1</v>
      </c>
      <c r="H125" s="97">
        <v>4.2129999999999997E-3</v>
      </c>
      <c r="I125" s="91">
        <f t="shared" si="4"/>
        <v>2.4212999999999998E-2</v>
      </c>
    </row>
    <row r="126" spans="1:9" s="60" customFormat="1">
      <c r="A126" s="105">
        <v>94</v>
      </c>
      <c r="B126" s="102" t="s">
        <v>58</v>
      </c>
      <c r="C126" s="95">
        <v>1</v>
      </c>
      <c r="D126" s="96">
        <v>0.01</v>
      </c>
      <c r="E126" s="95">
        <v>0</v>
      </c>
      <c r="F126" s="96">
        <v>0</v>
      </c>
      <c r="G126" s="95">
        <v>2</v>
      </c>
      <c r="H126" s="96">
        <v>1.4174000000000001E-2</v>
      </c>
      <c r="I126" s="114">
        <f t="shared" si="4"/>
        <v>2.4174000000000001E-2</v>
      </c>
    </row>
    <row r="127" spans="1:9" s="60" customFormat="1">
      <c r="A127" s="105">
        <v>95</v>
      </c>
      <c r="B127" s="102" t="s">
        <v>53</v>
      </c>
      <c r="C127" s="95">
        <v>0</v>
      </c>
      <c r="D127" s="96">
        <v>0</v>
      </c>
      <c r="E127" s="95">
        <v>0</v>
      </c>
      <c r="F127" s="96">
        <v>0</v>
      </c>
      <c r="G127" s="95">
        <v>1</v>
      </c>
      <c r="H127" s="96">
        <v>2.1739000000000001E-2</v>
      </c>
      <c r="I127" s="114">
        <f t="shared" si="4"/>
        <v>2.1739000000000001E-2</v>
      </c>
    </row>
    <row r="128" spans="1:9" s="60" customFormat="1">
      <c r="A128" s="105">
        <v>96</v>
      </c>
      <c r="B128" s="102" t="s">
        <v>54</v>
      </c>
      <c r="C128" s="95">
        <v>0</v>
      </c>
      <c r="D128" s="96">
        <v>0</v>
      </c>
      <c r="E128" s="95">
        <v>0</v>
      </c>
      <c r="F128" s="96">
        <v>0</v>
      </c>
      <c r="G128" s="95">
        <v>1</v>
      </c>
      <c r="H128" s="96">
        <v>2.15201859344064E-2</v>
      </c>
      <c r="I128" s="114">
        <f t="shared" si="4"/>
        <v>2.15201859344064E-2</v>
      </c>
    </row>
    <row r="129" spans="1:9" s="60" customFormat="1">
      <c r="A129" s="105">
        <v>97</v>
      </c>
      <c r="B129" s="102" t="s">
        <v>88</v>
      </c>
      <c r="C129" s="95">
        <v>0</v>
      </c>
      <c r="D129" s="96">
        <v>0</v>
      </c>
      <c r="E129" s="95">
        <v>0</v>
      </c>
      <c r="F129" s="96">
        <v>0</v>
      </c>
      <c r="G129" s="95">
        <v>1</v>
      </c>
      <c r="H129" s="96">
        <v>2.0466999999999999E-2</v>
      </c>
      <c r="I129" s="114">
        <f t="shared" ref="I129:I141" si="5">D129+F129+H129</f>
        <v>2.0466999999999999E-2</v>
      </c>
    </row>
    <row r="130" spans="1:9" s="60" customFormat="1">
      <c r="A130" s="105">
        <v>98</v>
      </c>
      <c r="B130" s="102" t="s">
        <v>227</v>
      </c>
      <c r="C130" s="95">
        <v>1</v>
      </c>
      <c r="D130" s="96">
        <v>0.02</v>
      </c>
      <c r="E130" s="95">
        <v>0</v>
      </c>
      <c r="F130" s="96">
        <v>0</v>
      </c>
      <c r="G130" s="95">
        <v>0</v>
      </c>
      <c r="H130" s="96">
        <v>0</v>
      </c>
      <c r="I130" s="114">
        <f t="shared" si="5"/>
        <v>0.02</v>
      </c>
    </row>
    <row r="131" spans="1:9" s="60" customFormat="1">
      <c r="A131" s="105">
        <v>99</v>
      </c>
      <c r="B131" s="108" t="s">
        <v>64</v>
      </c>
      <c r="C131" s="95">
        <v>0</v>
      </c>
      <c r="D131" s="96">
        <v>0</v>
      </c>
      <c r="E131" s="95">
        <v>0</v>
      </c>
      <c r="F131" s="96">
        <v>0</v>
      </c>
      <c r="G131" s="95">
        <v>2</v>
      </c>
      <c r="H131" s="96">
        <v>1.9408978221571831E-2</v>
      </c>
      <c r="I131" s="114">
        <f t="shared" si="5"/>
        <v>1.9408978221571831E-2</v>
      </c>
    </row>
    <row r="132" spans="1:9" s="60" customFormat="1">
      <c r="A132" s="105">
        <v>100</v>
      </c>
      <c r="B132" s="102" t="s">
        <v>124</v>
      </c>
      <c r="C132" s="95">
        <v>0</v>
      </c>
      <c r="D132" s="96">
        <v>0</v>
      </c>
      <c r="E132" s="95">
        <v>0</v>
      </c>
      <c r="F132" s="96">
        <v>0</v>
      </c>
      <c r="G132" s="95">
        <v>2</v>
      </c>
      <c r="H132" s="96">
        <v>1.7260999999999999E-2</v>
      </c>
      <c r="I132" s="114">
        <f t="shared" si="5"/>
        <v>1.7260999999999999E-2</v>
      </c>
    </row>
    <row r="133" spans="1:9" s="60" customFormat="1">
      <c r="A133" s="105">
        <v>101</v>
      </c>
      <c r="B133" s="102" t="s">
        <v>99</v>
      </c>
      <c r="C133" s="95">
        <v>0</v>
      </c>
      <c r="D133" s="96">
        <v>0</v>
      </c>
      <c r="E133" s="95">
        <v>0</v>
      </c>
      <c r="F133" s="96">
        <v>0</v>
      </c>
      <c r="G133" s="95">
        <v>1</v>
      </c>
      <c r="H133" s="96">
        <v>1.7216148747525199E-2</v>
      </c>
      <c r="I133" s="114">
        <f t="shared" si="5"/>
        <v>1.7216148747525199E-2</v>
      </c>
    </row>
    <row r="134" spans="1:9" s="60" customFormat="1">
      <c r="A134" s="105">
        <v>102</v>
      </c>
      <c r="B134" s="102" t="s">
        <v>127</v>
      </c>
      <c r="C134" s="95">
        <v>2</v>
      </c>
      <c r="D134" s="96">
        <v>1.4999999999999999E-2</v>
      </c>
      <c r="E134" s="95">
        <v>0</v>
      </c>
      <c r="F134" s="96">
        <v>0</v>
      </c>
      <c r="G134" s="95">
        <v>0</v>
      </c>
      <c r="H134" s="96">
        <v>0</v>
      </c>
      <c r="I134" s="114">
        <f t="shared" si="5"/>
        <v>1.4999999999999999E-2</v>
      </c>
    </row>
    <row r="135" spans="1:9" s="60" customFormat="1">
      <c r="A135" s="105">
        <v>103</v>
      </c>
      <c r="B135" s="102" t="s">
        <v>123</v>
      </c>
      <c r="C135" s="95">
        <v>0</v>
      </c>
      <c r="D135" s="96">
        <v>0</v>
      </c>
      <c r="E135" s="95">
        <v>0</v>
      </c>
      <c r="F135" s="96">
        <v>0</v>
      </c>
      <c r="G135" s="95">
        <v>1</v>
      </c>
      <c r="H135" s="96">
        <v>1.3043000000000001E-2</v>
      </c>
      <c r="I135" s="114">
        <f t="shared" si="5"/>
        <v>1.3043000000000001E-2</v>
      </c>
    </row>
    <row r="136" spans="1:9" s="60" customFormat="1">
      <c r="A136" s="105">
        <v>104</v>
      </c>
      <c r="B136" s="102" t="s">
        <v>60</v>
      </c>
      <c r="C136" s="95">
        <v>0</v>
      </c>
      <c r="D136" s="96">
        <v>0</v>
      </c>
      <c r="E136" s="95">
        <v>0</v>
      </c>
      <c r="F136" s="96">
        <v>0</v>
      </c>
      <c r="G136" s="95">
        <v>1</v>
      </c>
      <c r="H136" s="96">
        <v>1.2907E-2</v>
      </c>
      <c r="I136" s="114">
        <f t="shared" si="5"/>
        <v>1.2907E-2</v>
      </c>
    </row>
    <row r="137" spans="1:9" s="60" customFormat="1">
      <c r="A137" s="105">
        <v>105</v>
      </c>
      <c r="B137" s="102" t="s">
        <v>79</v>
      </c>
      <c r="C137" s="95">
        <v>1</v>
      </c>
      <c r="D137" s="96">
        <v>1.2851E-2</v>
      </c>
      <c r="E137" s="95">
        <v>0</v>
      </c>
      <c r="F137" s="96">
        <v>0</v>
      </c>
      <c r="G137" s="95">
        <v>0</v>
      </c>
      <c r="H137" s="96">
        <v>0</v>
      </c>
      <c r="I137" s="114">
        <f t="shared" si="5"/>
        <v>1.2851E-2</v>
      </c>
    </row>
    <row r="138" spans="1:9" s="60" customFormat="1">
      <c r="A138" s="105">
        <v>106</v>
      </c>
      <c r="B138" s="102" t="s">
        <v>126</v>
      </c>
      <c r="C138" s="95">
        <v>1</v>
      </c>
      <c r="D138" s="96">
        <v>0.01</v>
      </c>
      <c r="E138" s="95">
        <v>0</v>
      </c>
      <c r="F138" s="96">
        <v>0</v>
      </c>
      <c r="G138" s="95">
        <v>0</v>
      </c>
      <c r="H138" s="96">
        <v>0</v>
      </c>
      <c r="I138" s="114">
        <f t="shared" si="5"/>
        <v>0.01</v>
      </c>
    </row>
    <row r="139" spans="1:9" s="60" customFormat="1">
      <c r="A139" s="105">
        <v>107</v>
      </c>
      <c r="B139" s="102" t="s">
        <v>62</v>
      </c>
      <c r="C139" s="95">
        <v>0</v>
      </c>
      <c r="D139" s="96">
        <v>0</v>
      </c>
      <c r="E139" s="95">
        <v>0</v>
      </c>
      <c r="F139" s="96">
        <v>0</v>
      </c>
      <c r="G139" s="95">
        <v>1</v>
      </c>
      <c r="H139" s="96">
        <v>8.6210000000000002E-3</v>
      </c>
      <c r="I139" s="114">
        <f t="shared" si="5"/>
        <v>8.6210000000000002E-3</v>
      </c>
    </row>
    <row r="140" spans="1:9" s="60" customFormat="1">
      <c r="A140" s="105">
        <v>108</v>
      </c>
      <c r="B140" s="102" t="s">
        <v>89</v>
      </c>
      <c r="C140" s="95">
        <v>0</v>
      </c>
      <c r="D140" s="96">
        <v>0</v>
      </c>
      <c r="E140" s="95">
        <v>0</v>
      </c>
      <c r="F140" s="96">
        <v>0</v>
      </c>
      <c r="G140" s="95">
        <v>1</v>
      </c>
      <c r="H140" s="96">
        <v>5.0000000000000001E-3</v>
      </c>
      <c r="I140" s="114">
        <f t="shared" si="5"/>
        <v>5.0000000000000001E-3</v>
      </c>
    </row>
    <row r="141" spans="1:9" s="60" customFormat="1">
      <c r="A141" s="105">
        <v>109</v>
      </c>
      <c r="B141" s="102" t="s">
        <v>66</v>
      </c>
      <c r="C141" s="95">
        <v>0</v>
      </c>
      <c r="D141" s="96">
        <v>0</v>
      </c>
      <c r="E141" s="95">
        <v>0</v>
      </c>
      <c r="F141" s="96">
        <v>0</v>
      </c>
      <c r="G141" s="95">
        <v>1</v>
      </c>
      <c r="H141" s="98">
        <v>2.5824223121287802E-5</v>
      </c>
      <c r="I141" s="99">
        <f t="shared" si="5"/>
        <v>2.5824223121287802E-5</v>
      </c>
    </row>
    <row r="142" spans="1:9" s="63" customFormat="1" ht="12.75">
      <c r="A142" s="152" t="s">
        <v>186</v>
      </c>
      <c r="B142" s="153"/>
      <c r="C142" s="61">
        <f t="shared" ref="C142:I142" si="6">SUM(C33:C141)</f>
        <v>2100</v>
      </c>
      <c r="D142" s="62">
        <f t="shared" si="6"/>
        <v>11660.719753000005</v>
      </c>
      <c r="E142" s="61">
        <f t="shared" si="6"/>
        <v>907</v>
      </c>
      <c r="F142" s="62">
        <f t="shared" si="6"/>
        <v>5709.7218754687474</v>
      </c>
      <c r="G142" s="61">
        <f t="shared" si="6"/>
        <v>5451</v>
      </c>
      <c r="H142" s="62">
        <f t="shared" si="6"/>
        <v>6110.3619607112787</v>
      </c>
      <c r="I142" s="62">
        <f t="shared" si="6"/>
        <v>23480.803589180014</v>
      </c>
    </row>
    <row r="143" spans="1:9" s="68" customFormat="1" ht="12.75">
      <c r="A143" s="110"/>
      <c r="B143" s="110"/>
      <c r="C143" s="66"/>
      <c r="D143" s="67"/>
      <c r="E143" s="66"/>
      <c r="F143" s="67"/>
      <c r="G143" s="66"/>
      <c r="H143" s="67"/>
      <c r="I143" s="67"/>
    </row>
    <row r="144" spans="1:9" ht="15.75">
      <c r="A144" s="147" t="s">
        <v>228</v>
      </c>
      <c r="B144" s="147"/>
      <c r="C144" s="147"/>
      <c r="D144" s="147"/>
      <c r="E144" s="147"/>
      <c r="F144" s="147"/>
      <c r="G144" s="147"/>
      <c r="H144" s="147"/>
      <c r="I144" s="147"/>
    </row>
    <row r="145" spans="1:12">
      <c r="A145" s="151" t="str">
        <f>A6</f>
        <v>As from January 01 to October 20, 2020</v>
      </c>
      <c r="B145" s="151"/>
      <c r="C145" s="151"/>
      <c r="D145" s="151"/>
      <c r="E145" s="151"/>
      <c r="F145" s="151"/>
      <c r="G145" s="151"/>
      <c r="H145" s="151"/>
      <c r="I145" s="151"/>
    </row>
    <row r="146" spans="1:12" ht="8.25" customHeight="1">
      <c r="A146" s="103"/>
      <c r="B146" s="104"/>
    </row>
    <row r="147" spans="1:12" ht="101.45" customHeight="1">
      <c r="A147" s="129" t="s">
        <v>133</v>
      </c>
      <c r="B147" s="130" t="s">
        <v>229</v>
      </c>
      <c r="C147" s="57" t="s">
        <v>161</v>
      </c>
      <c r="D147" s="58" t="s">
        <v>162</v>
      </c>
      <c r="E147" s="131" t="s">
        <v>163</v>
      </c>
      <c r="F147" s="58" t="s">
        <v>164</v>
      </c>
      <c r="G147" s="57" t="s">
        <v>165</v>
      </c>
      <c r="H147" s="58" t="s">
        <v>166</v>
      </c>
      <c r="I147" s="113" t="s">
        <v>167</v>
      </c>
      <c r="K147">
        <f>F150/I150*100</f>
        <v>39.780472891647811</v>
      </c>
    </row>
    <row r="148" spans="1:12" s="65" customFormat="1" ht="14.25" customHeight="1">
      <c r="A148" s="105">
        <v>1</v>
      </c>
      <c r="B148" s="138" t="s">
        <v>230</v>
      </c>
      <c r="C148" s="95">
        <v>1</v>
      </c>
      <c r="D148" s="96">
        <v>4000</v>
      </c>
      <c r="E148" s="95">
        <v>0</v>
      </c>
      <c r="F148" s="96">
        <v>0</v>
      </c>
      <c r="G148" s="95">
        <v>0</v>
      </c>
      <c r="H148" s="96">
        <v>0</v>
      </c>
      <c r="I148" s="114">
        <f t="shared" ref="I148:I179" si="7">D148+F148+H148</f>
        <v>4000</v>
      </c>
      <c r="K148" s="65">
        <f>H150/I150*100</f>
        <v>39.278252727302807</v>
      </c>
    </row>
    <row r="149" spans="1:12" s="65" customFormat="1" ht="14.25" customHeight="1">
      <c r="A149" s="105">
        <v>2</v>
      </c>
      <c r="B149" s="139" t="s">
        <v>231</v>
      </c>
      <c r="C149" s="95">
        <v>776</v>
      </c>
      <c r="D149" s="96">
        <v>446.360162</v>
      </c>
      <c r="E149" s="95">
        <v>189</v>
      </c>
      <c r="F149" s="96">
        <v>387.61028717968748</v>
      </c>
      <c r="G149" s="95">
        <v>3141</v>
      </c>
      <c r="H149" s="96">
        <v>2597.6230136811782</v>
      </c>
      <c r="I149" s="114">
        <f t="shared" si="7"/>
        <v>3431.5934628608657</v>
      </c>
      <c r="J149" s="89"/>
      <c r="K149" s="89"/>
    </row>
    <row r="150" spans="1:12" s="65" customFormat="1" ht="14.25" customHeight="1">
      <c r="A150" s="105">
        <v>3</v>
      </c>
      <c r="B150" s="106" t="s">
        <v>232</v>
      </c>
      <c r="C150" s="95">
        <v>438</v>
      </c>
      <c r="D150" s="96">
        <v>655.11350300000004</v>
      </c>
      <c r="E150" s="95">
        <v>126</v>
      </c>
      <c r="F150" s="96">
        <v>1244.4670020000001</v>
      </c>
      <c r="G150" s="95">
        <v>686</v>
      </c>
      <c r="H150" s="96">
        <v>1228.7558659366177</v>
      </c>
      <c r="I150" s="114">
        <f t="shared" si="7"/>
        <v>3128.3363709366176</v>
      </c>
      <c r="J150" s="89"/>
      <c r="K150" s="89"/>
      <c r="L150" s="65">
        <f>F149/I149*100</f>
        <v>11.295344025295551</v>
      </c>
    </row>
    <row r="151" spans="1:12" s="65" customFormat="1" ht="14.25" customHeight="1">
      <c r="A151" s="105">
        <v>4</v>
      </c>
      <c r="B151" s="106" t="s">
        <v>233</v>
      </c>
      <c r="C151" s="95">
        <v>27</v>
      </c>
      <c r="D151" s="96">
        <v>283.36409400000002</v>
      </c>
      <c r="E151" s="95">
        <v>8</v>
      </c>
      <c r="F151" s="96">
        <v>1489.6558239999999</v>
      </c>
      <c r="G151" s="95">
        <v>37</v>
      </c>
      <c r="H151" s="96">
        <v>381.77688043394505</v>
      </c>
      <c r="I151" s="114">
        <f t="shared" si="7"/>
        <v>2154.7967984339448</v>
      </c>
      <c r="J151" s="90"/>
    </row>
    <row r="152" spans="1:12" s="65" customFormat="1" ht="14.25" customHeight="1">
      <c r="A152" s="105">
        <v>5</v>
      </c>
      <c r="B152" s="106" t="s">
        <v>234</v>
      </c>
      <c r="C152" s="95">
        <v>110</v>
      </c>
      <c r="D152" s="96">
        <v>591.84167000000002</v>
      </c>
      <c r="E152" s="95">
        <v>79</v>
      </c>
      <c r="F152" s="96">
        <v>275.514096</v>
      </c>
      <c r="G152" s="95">
        <v>366</v>
      </c>
      <c r="H152" s="96">
        <v>749.42992590863741</v>
      </c>
      <c r="I152" s="114">
        <f t="shared" si="7"/>
        <v>1616.7856919086375</v>
      </c>
      <c r="J152" s="89"/>
    </row>
    <row r="153" spans="1:12" s="65" customFormat="1" ht="14.25" customHeight="1">
      <c r="A153" s="105">
        <v>6</v>
      </c>
      <c r="B153" s="106" t="s">
        <v>235</v>
      </c>
      <c r="C153" s="95">
        <v>66</v>
      </c>
      <c r="D153" s="96">
        <v>505.79952600000001</v>
      </c>
      <c r="E153" s="95">
        <v>20</v>
      </c>
      <c r="F153" s="96">
        <v>326.50187799999998</v>
      </c>
      <c r="G153" s="95">
        <v>65</v>
      </c>
      <c r="H153" s="96">
        <v>66.70345410976897</v>
      </c>
      <c r="I153" s="114">
        <f t="shared" si="7"/>
        <v>899.00485810976897</v>
      </c>
    </row>
    <row r="154" spans="1:12" s="65" customFormat="1" ht="14.25" customHeight="1">
      <c r="A154" s="105">
        <v>7</v>
      </c>
      <c r="B154" s="106" t="s">
        <v>236</v>
      </c>
      <c r="C154" s="95">
        <v>125</v>
      </c>
      <c r="D154" s="96">
        <v>345.31131699999997</v>
      </c>
      <c r="E154" s="95">
        <v>84</v>
      </c>
      <c r="F154" s="96">
        <v>348.85492528906252</v>
      </c>
      <c r="G154" s="95">
        <v>152</v>
      </c>
      <c r="H154" s="96">
        <v>80.003875579618679</v>
      </c>
      <c r="I154" s="114">
        <f t="shared" si="7"/>
        <v>774.17011786868113</v>
      </c>
      <c r="K154" s="90"/>
    </row>
    <row r="155" spans="1:12" s="65" customFormat="1" ht="14.25" customHeight="1">
      <c r="A155" s="105">
        <v>8</v>
      </c>
      <c r="B155" s="106" t="s">
        <v>67</v>
      </c>
      <c r="C155" s="95">
        <v>101</v>
      </c>
      <c r="D155" s="96">
        <v>272.03796499999999</v>
      </c>
      <c r="E155" s="95">
        <v>85</v>
      </c>
      <c r="F155" s="96">
        <v>245.824163</v>
      </c>
      <c r="G155" s="95">
        <v>128</v>
      </c>
      <c r="H155" s="96">
        <v>165.83993848026134</v>
      </c>
      <c r="I155" s="114">
        <f t="shared" si="7"/>
        <v>683.70206648026135</v>
      </c>
    </row>
    <row r="156" spans="1:12" s="65" customFormat="1" ht="14.25" customHeight="1">
      <c r="A156" s="105">
        <v>9</v>
      </c>
      <c r="B156" s="106" t="s">
        <v>237</v>
      </c>
      <c r="C156" s="95">
        <v>28</v>
      </c>
      <c r="D156" s="96">
        <v>529.22004300000003</v>
      </c>
      <c r="E156" s="95">
        <v>29</v>
      </c>
      <c r="F156" s="96">
        <v>143.304483</v>
      </c>
      <c r="G156" s="95">
        <v>28</v>
      </c>
      <c r="H156" s="96">
        <v>10.243370661874843</v>
      </c>
      <c r="I156" s="114">
        <f t="shared" si="7"/>
        <v>682.76789666187483</v>
      </c>
    </row>
    <row r="157" spans="1:12" s="65" customFormat="1" ht="14.25" customHeight="1">
      <c r="A157" s="105">
        <v>10</v>
      </c>
      <c r="B157" s="106" t="s">
        <v>238</v>
      </c>
      <c r="C157" s="95">
        <v>27</v>
      </c>
      <c r="D157" s="96">
        <v>330.12693100000001</v>
      </c>
      <c r="E157" s="95">
        <v>45</v>
      </c>
      <c r="F157" s="96">
        <v>251.05762999999999</v>
      </c>
      <c r="G157" s="95">
        <v>36</v>
      </c>
      <c r="H157" s="96">
        <v>53.707744251387609</v>
      </c>
      <c r="I157" s="114">
        <f t="shared" si="7"/>
        <v>634.8923052513876</v>
      </c>
    </row>
    <row r="158" spans="1:12" s="65" customFormat="1" ht="14.25" customHeight="1">
      <c r="A158" s="105">
        <v>11</v>
      </c>
      <c r="B158" s="106" t="s">
        <v>239</v>
      </c>
      <c r="C158" s="95">
        <v>62</v>
      </c>
      <c r="D158" s="96">
        <v>286.58830399999999</v>
      </c>
      <c r="E158" s="95">
        <v>33</v>
      </c>
      <c r="F158" s="96">
        <v>154.33814000000001</v>
      </c>
      <c r="G158" s="95">
        <v>128</v>
      </c>
      <c r="H158" s="96">
        <v>188.91471623624994</v>
      </c>
      <c r="I158" s="114">
        <f t="shared" si="7"/>
        <v>629.84116023624995</v>
      </c>
    </row>
    <row r="159" spans="1:12" s="65" customFormat="1" ht="14.25" customHeight="1">
      <c r="A159" s="105">
        <v>12</v>
      </c>
      <c r="B159" s="106" t="s">
        <v>240</v>
      </c>
      <c r="C159" s="95">
        <v>13</v>
      </c>
      <c r="D159" s="96">
        <v>353.15810199999999</v>
      </c>
      <c r="E159" s="95">
        <v>21</v>
      </c>
      <c r="F159" s="96">
        <v>210.71075200000001</v>
      </c>
      <c r="G159" s="95">
        <v>32</v>
      </c>
      <c r="H159" s="96">
        <v>36.58773248119136</v>
      </c>
      <c r="I159" s="114">
        <f t="shared" si="7"/>
        <v>600.45658648119138</v>
      </c>
    </row>
    <row r="160" spans="1:12" s="65" customFormat="1" ht="14.25" customHeight="1">
      <c r="A160" s="105">
        <v>13</v>
      </c>
      <c r="B160" s="106" t="s">
        <v>241</v>
      </c>
      <c r="C160" s="95">
        <v>7</v>
      </c>
      <c r="D160" s="96">
        <v>471.12480799999997</v>
      </c>
      <c r="E160" s="95">
        <v>2</v>
      </c>
      <c r="F160" s="96">
        <v>5.6195649999999997</v>
      </c>
      <c r="G160" s="95">
        <v>6</v>
      </c>
      <c r="H160" s="96">
        <v>9.9575916499956989</v>
      </c>
      <c r="I160" s="114">
        <f t="shared" si="7"/>
        <v>486.70196464999572</v>
      </c>
    </row>
    <row r="161" spans="1:9" s="65" customFormat="1" ht="14.25" customHeight="1">
      <c r="A161" s="105">
        <v>14</v>
      </c>
      <c r="B161" s="106" t="s">
        <v>242</v>
      </c>
      <c r="C161" s="95">
        <v>29</v>
      </c>
      <c r="D161" s="96">
        <v>131.55500000000001</v>
      </c>
      <c r="E161" s="95">
        <v>27</v>
      </c>
      <c r="F161" s="96">
        <v>216.27971199999999</v>
      </c>
      <c r="G161" s="95">
        <v>34</v>
      </c>
      <c r="H161" s="96">
        <v>28.955263354265298</v>
      </c>
      <c r="I161" s="114">
        <f t="shared" si="7"/>
        <v>376.78997535426527</v>
      </c>
    </row>
    <row r="162" spans="1:9" s="65" customFormat="1" ht="14.25" customHeight="1">
      <c r="A162" s="105">
        <v>15</v>
      </c>
      <c r="B162" s="111" t="s">
        <v>243</v>
      </c>
      <c r="C162" s="95">
        <v>8</v>
      </c>
      <c r="D162" s="96">
        <v>312.83499999999998</v>
      </c>
      <c r="E162" s="95">
        <v>2</v>
      </c>
      <c r="F162" s="96">
        <v>14.88</v>
      </c>
      <c r="G162" s="95">
        <v>15</v>
      </c>
      <c r="H162" s="96">
        <v>23.976511429801153</v>
      </c>
      <c r="I162" s="114">
        <f t="shared" si="7"/>
        <v>351.69151142980115</v>
      </c>
    </row>
    <row r="163" spans="1:9" s="65" customFormat="1" ht="14.25" customHeight="1">
      <c r="A163" s="105">
        <v>16</v>
      </c>
      <c r="B163" s="106" t="s">
        <v>244</v>
      </c>
      <c r="C163" s="95">
        <v>13</v>
      </c>
      <c r="D163" s="96">
        <v>239.297</v>
      </c>
      <c r="E163" s="95">
        <v>7</v>
      </c>
      <c r="F163" s="96">
        <v>100.95305500000001</v>
      </c>
      <c r="G163" s="95">
        <v>19</v>
      </c>
      <c r="H163" s="96">
        <v>7.3063126485925816</v>
      </c>
      <c r="I163" s="114">
        <f t="shared" si="7"/>
        <v>347.55636764859258</v>
      </c>
    </row>
    <row r="164" spans="1:9" s="65" customFormat="1" ht="14.25" customHeight="1">
      <c r="A164" s="105">
        <v>17</v>
      </c>
      <c r="B164" s="106" t="s">
        <v>245</v>
      </c>
      <c r="C164" s="95">
        <v>2</v>
      </c>
      <c r="D164" s="96">
        <v>295.07100000000003</v>
      </c>
      <c r="E164" s="95">
        <v>1</v>
      </c>
      <c r="F164" s="96">
        <v>-10.967000000000001</v>
      </c>
      <c r="G164" s="95">
        <v>2</v>
      </c>
      <c r="H164" s="96">
        <v>0.11621330808298187</v>
      </c>
      <c r="I164" s="114">
        <f t="shared" si="7"/>
        <v>284.22021330808303</v>
      </c>
    </row>
    <row r="165" spans="1:9" s="65" customFormat="1" ht="14.25" customHeight="1">
      <c r="A165" s="105">
        <v>18</v>
      </c>
      <c r="B165" s="106" t="s">
        <v>246</v>
      </c>
      <c r="C165" s="95">
        <v>20</v>
      </c>
      <c r="D165" s="96">
        <v>243.06772699999999</v>
      </c>
      <c r="E165" s="95">
        <v>11</v>
      </c>
      <c r="F165" s="96">
        <v>20.055786000000001</v>
      </c>
      <c r="G165" s="95">
        <v>30</v>
      </c>
      <c r="H165" s="96">
        <v>18.837527725687103</v>
      </c>
      <c r="I165" s="114">
        <f t="shared" si="7"/>
        <v>281.9610407256871</v>
      </c>
    </row>
    <row r="166" spans="1:9" s="65" customFormat="1" ht="14.25" customHeight="1">
      <c r="A166" s="105">
        <v>19</v>
      </c>
      <c r="B166" s="106" t="s">
        <v>247</v>
      </c>
      <c r="C166" s="95">
        <v>16</v>
      </c>
      <c r="D166" s="96">
        <v>193.547336</v>
      </c>
      <c r="E166" s="95">
        <v>15</v>
      </c>
      <c r="F166" s="96">
        <v>55.061677000000003</v>
      </c>
      <c r="G166" s="95">
        <v>10</v>
      </c>
      <c r="H166" s="96">
        <v>9.5556365750030352</v>
      </c>
      <c r="I166" s="114">
        <f t="shared" si="7"/>
        <v>258.16464957500307</v>
      </c>
    </row>
    <row r="167" spans="1:9" s="65" customFormat="1" ht="14.25" customHeight="1">
      <c r="A167" s="105">
        <v>20</v>
      </c>
      <c r="B167" s="106" t="s">
        <v>248</v>
      </c>
      <c r="C167" s="95">
        <v>18</v>
      </c>
      <c r="D167" s="96">
        <v>59.567630000000001</v>
      </c>
      <c r="E167" s="95">
        <v>27</v>
      </c>
      <c r="F167" s="96">
        <v>150.59309099999999</v>
      </c>
      <c r="G167" s="95">
        <v>35</v>
      </c>
      <c r="H167" s="96">
        <v>40.77710892290655</v>
      </c>
      <c r="I167" s="114">
        <f t="shared" si="7"/>
        <v>250.93782992290653</v>
      </c>
    </row>
    <row r="168" spans="1:9" s="65" customFormat="1" ht="14.25" customHeight="1">
      <c r="A168" s="105">
        <v>21</v>
      </c>
      <c r="B168" s="106" t="s">
        <v>249</v>
      </c>
      <c r="C168" s="95">
        <v>5</v>
      </c>
      <c r="D168" s="96">
        <v>104.22</v>
      </c>
      <c r="E168" s="95">
        <v>9</v>
      </c>
      <c r="F168" s="96">
        <v>52.521399000000002</v>
      </c>
      <c r="G168" s="95">
        <v>1</v>
      </c>
      <c r="H168" s="96">
        <v>82.835341</v>
      </c>
      <c r="I168" s="114">
        <f t="shared" si="7"/>
        <v>239.57674</v>
      </c>
    </row>
    <row r="169" spans="1:9" s="65" customFormat="1" ht="14.25" customHeight="1">
      <c r="A169" s="105">
        <v>22</v>
      </c>
      <c r="B169" s="106" t="s">
        <v>250</v>
      </c>
      <c r="C169" s="95">
        <v>72</v>
      </c>
      <c r="D169" s="96">
        <v>127.903463</v>
      </c>
      <c r="E169" s="95">
        <v>13</v>
      </c>
      <c r="F169" s="96">
        <v>75.886219999999994</v>
      </c>
      <c r="G169" s="95">
        <v>95</v>
      </c>
      <c r="H169" s="96">
        <v>8.1458137728068536</v>
      </c>
      <c r="I169" s="114">
        <f t="shared" si="7"/>
        <v>211.93549677280686</v>
      </c>
    </row>
    <row r="170" spans="1:9" s="65" customFormat="1" ht="14.25" customHeight="1">
      <c r="A170" s="105">
        <v>23</v>
      </c>
      <c r="B170" s="101" t="s">
        <v>251</v>
      </c>
      <c r="C170" s="95">
        <v>7</v>
      </c>
      <c r="D170" s="96">
        <v>158.37137799999999</v>
      </c>
      <c r="E170" s="95">
        <v>0</v>
      </c>
      <c r="F170" s="96">
        <v>0</v>
      </c>
      <c r="G170" s="95">
        <v>6</v>
      </c>
      <c r="H170" s="96">
        <v>4.7502824154256515</v>
      </c>
      <c r="I170" s="114">
        <f t="shared" si="7"/>
        <v>163.12166041542565</v>
      </c>
    </row>
    <row r="171" spans="1:9" s="65" customFormat="1" ht="14.25" customHeight="1">
      <c r="A171" s="105">
        <v>24</v>
      </c>
      <c r="B171" s="106" t="s">
        <v>252</v>
      </c>
      <c r="C171" s="95">
        <v>27</v>
      </c>
      <c r="D171" s="96">
        <v>117.877844</v>
      </c>
      <c r="E171" s="95">
        <v>12</v>
      </c>
      <c r="F171" s="96">
        <v>16.141916999999999</v>
      </c>
      <c r="G171" s="95">
        <v>18</v>
      </c>
      <c r="H171" s="96">
        <v>20.566953783308932</v>
      </c>
      <c r="I171" s="114">
        <f t="shared" si="7"/>
        <v>154.58671478330893</v>
      </c>
    </row>
    <row r="172" spans="1:9" s="65" customFormat="1" ht="14.25" customHeight="1">
      <c r="A172" s="105">
        <v>25</v>
      </c>
      <c r="B172" s="106" t="s">
        <v>253</v>
      </c>
      <c r="C172" s="95">
        <v>8</v>
      </c>
      <c r="D172" s="96">
        <v>88.187263999999999</v>
      </c>
      <c r="E172" s="95">
        <v>8</v>
      </c>
      <c r="F172" s="96">
        <v>27.58</v>
      </c>
      <c r="G172" s="95">
        <v>6</v>
      </c>
      <c r="H172" s="96">
        <v>3.6852256236541243</v>
      </c>
      <c r="I172" s="114">
        <f t="shared" si="7"/>
        <v>119.45248962365412</v>
      </c>
    </row>
    <row r="173" spans="1:9" s="65" customFormat="1" ht="14.25" customHeight="1">
      <c r="A173" s="105">
        <v>26</v>
      </c>
      <c r="B173" s="106" t="s">
        <v>254</v>
      </c>
      <c r="C173" s="95">
        <v>3</v>
      </c>
      <c r="D173" s="96">
        <v>64.025000000000006</v>
      </c>
      <c r="E173" s="95">
        <v>6</v>
      </c>
      <c r="F173" s="96">
        <v>40.299999999999997</v>
      </c>
      <c r="G173" s="95">
        <v>3</v>
      </c>
      <c r="H173" s="96">
        <v>4.247556598089008</v>
      </c>
      <c r="I173" s="114">
        <f t="shared" si="7"/>
        <v>108.57255659808901</v>
      </c>
    </row>
    <row r="174" spans="1:9" s="65" customFormat="1" ht="14.25" customHeight="1">
      <c r="A174" s="105">
        <v>27</v>
      </c>
      <c r="B174" s="111" t="s">
        <v>255</v>
      </c>
      <c r="C174" s="95">
        <v>6</v>
      </c>
      <c r="D174" s="96">
        <v>77.767493999999999</v>
      </c>
      <c r="E174" s="95">
        <v>1</v>
      </c>
      <c r="F174" s="96">
        <v>-0.248861</v>
      </c>
      <c r="G174" s="95">
        <v>27</v>
      </c>
      <c r="H174" s="96">
        <v>21.493678009041403</v>
      </c>
      <c r="I174" s="114">
        <f t="shared" si="7"/>
        <v>99.012311009041397</v>
      </c>
    </row>
    <row r="175" spans="1:9" s="65" customFormat="1" ht="14.25" customHeight="1">
      <c r="A175" s="105">
        <v>28</v>
      </c>
      <c r="B175" s="106" t="s">
        <v>256</v>
      </c>
      <c r="C175" s="95">
        <v>15</v>
      </c>
      <c r="D175" s="96">
        <v>45.140391999999999</v>
      </c>
      <c r="E175" s="95">
        <v>5</v>
      </c>
      <c r="F175" s="96">
        <v>15.215837000000001</v>
      </c>
      <c r="G175" s="95">
        <v>19</v>
      </c>
      <c r="H175" s="96">
        <v>26.750800956658111</v>
      </c>
      <c r="I175" s="114">
        <f t="shared" si="7"/>
        <v>87.10702995665811</v>
      </c>
    </row>
    <row r="176" spans="1:9" s="65" customFormat="1" ht="14.25" customHeight="1">
      <c r="A176" s="105">
        <v>29</v>
      </c>
      <c r="B176" s="106" t="s">
        <v>257</v>
      </c>
      <c r="C176" s="95">
        <v>9</v>
      </c>
      <c r="D176" s="96">
        <v>77.421203000000006</v>
      </c>
      <c r="E176" s="95">
        <v>1</v>
      </c>
      <c r="F176" s="96">
        <v>0.29589399999999999</v>
      </c>
      <c r="G176" s="95">
        <v>9</v>
      </c>
      <c r="H176" s="96">
        <v>7.7834002883704878</v>
      </c>
      <c r="I176" s="114">
        <f t="shared" si="7"/>
        <v>85.500497288370497</v>
      </c>
    </row>
    <row r="177" spans="1:9" s="65" customFormat="1" ht="14.25" customHeight="1">
      <c r="A177" s="105">
        <v>30</v>
      </c>
      <c r="B177" s="106" t="s">
        <v>258</v>
      </c>
      <c r="C177" s="95">
        <v>15</v>
      </c>
      <c r="D177" s="96">
        <v>53.916227999999997</v>
      </c>
      <c r="E177" s="95">
        <v>10</v>
      </c>
      <c r="F177" s="96">
        <v>20.169301999999998</v>
      </c>
      <c r="G177" s="95">
        <v>16</v>
      </c>
      <c r="H177" s="96">
        <v>2.5449290671679439</v>
      </c>
      <c r="I177" s="114">
        <f t="shared" si="7"/>
        <v>76.630459067167934</v>
      </c>
    </row>
    <row r="178" spans="1:9" s="65" customFormat="1" ht="14.25" customHeight="1">
      <c r="A178" s="105">
        <v>31</v>
      </c>
      <c r="B178" s="106" t="s">
        <v>259</v>
      </c>
      <c r="C178" s="95">
        <v>1</v>
      </c>
      <c r="D178" s="96">
        <v>0.28850999999999999</v>
      </c>
      <c r="E178" s="95">
        <v>4</v>
      </c>
      <c r="F178" s="96">
        <v>31.628034</v>
      </c>
      <c r="G178" s="95">
        <v>12</v>
      </c>
      <c r="H178" s="96">
        <v>41.180877865369723</v>
      </c>
      <c r="I178" s="114">
        <f t="shared" si="7"/>
        <v>73.097421865369725</v>
      </c>
    </row>
    <row r="179" spans="1:9" s="65" customFormat="1" ht="14.25" customHeight="1">
      <c r="A179" s="105">
        <v>32</v>
      </c>
      <c r="B179" s="101" t="s">
        <v>260</v>
      </c>
      <c r="C179" s="95">
        <v>2</v>
      </c>
      <c r="D179" s="96">
        <v>28.152173999999999</v>
      </c>
      <c r="E179" s="95">
        <v>2</v>
      </c>
      <c r="F179" s="96">
        <v>13.446827000000001</v>
      </c>
      <c r="G179" s="95">
        <v>108</v>
      </c>
      <c r="H179" s="96">
        <v>17.575194762138253</v>
      </c>
      <c r="I179" s="114">
        <f t="shared" si="7"/>
        <v>59.174195762138254</v>
      </c>
    </row>
    <row r="180" spans="1:9" s="65" customFormat="1" ht="14.25" customHeight="1">
      <c r="A180" s="105">
        <v>33</v>
      </c>
      <c r="B180" s="106" t="s">
        <v>261</v>
      </c>
      <c r="C180" s="95">
        <v>5</v>
      </c>
      <c r="D180" s="96">
        <v>18.38</v>
      </c>
      <c r="E180" s="95">
        <v>0</v>
      </c>
      <c r="F180" s="96">
        <v>0</v>
      </c>
      <c r="G180" s="95">
        <v>21</v>
      </c>
      <c r="H180" s="96">
        <v>23.762207715305156</v>
      </c>
      <c r="I180" s="114">
        <f t="shared" ref="I180:I206" si="8">D180+F180+H180</f>
        <v>42.142207715305155</v>
      </c>
    </row>
    <row r="181" spans="1:9" s="65" customFormat="1" ht="14.25" customHeight="1">
      <c r="A181" s="105">
        <v>34</v>
      </c>
      <c r="B181" s="106" t="s">
        <v>262</v>
      </c>
      <c r="C181" s="95">
        <v>7</v>
      </c>
      <c r="D181" s="96">
        <v>29.605566</v>
      </c>
      <c r="E181" s="95">
        <v>1</v>
      </c>
      <c r="F181" s="96">
        <v>10</v>
      </c>
      <c r="G181" s="95">
        <v>3</v>
      </c>
      <c r="H181" s="96">
        <v>0.91465993802186507</v>
      </c>
      <c r="I181" s="114">
        <f t="shared" si="8"/>
        <v>40.520225938021859</v>
      </c>
    </row>
    <row r="182" spans="1:9" s="65" customFormat="1" ht="14.25" customHeight="1">
      <c r="A182" s="105">
        <v>35</v>
      </c>
      <c r="B182" s="106" t="s">
        <v>263</v>
      </c>
      <c r="C182" s="95">
        <v>3</v>
      </c>
      <c r="D182" s="96">
        <v>8.9347820000000002</v>
      </c>
      <c r="E182" s="95">
        <v>3</v>
      </c>
      <c r="F182" s="96">
        <v>4.8525840000000002</v>
      </c>
      <c r="G182" s="95">
        <v>13</v>
      </c>
      <c r="H182" s="96">
        <v>23.866846404772318</v>
      </c>
      <c r="I182" s="114">
        <f t="shared" si="8"/>
        <v>37.654212404772316</v>
      </c>
    </row>
    <row r="183" spans="1:9" s="65" customFormat="1" ht="14.25" customHeight="1">
      <c r="A183" s="105">
        <v>36</v>
      </c>
      <c r="B183" s="106" t="s">
        <v>264</v>
      </c>
      <c r="C183" s="95">
        <v>5</v>
      </c>
      <c r="D183" s="96">
        <v>31.717624000000001</v>
      </c>
      <c r="E183" s="95">
        <v>1</v>
      </c>
      <c r="F183" s="96">
        <v>0.46842099999999998</v>
      </c>
      <c r="G183" s="95">
        <v>9</v>
      </c>
      <c r="H183" s="96">
        <v>3.3709602924722395</v>
      </c>
      <c r="I183" s="114">
        <f t="shared" si="8"/>
        <v>35.55700529247224</v>
      </c>
    </row>
    <row r="184" spans="1:9" s="65" customFormat="1" ht="14.25" customHeight="1">
      <c r="A184" s="105">
        <v>37</v>
      </c>
      <c r="B184" s="106" t="s">
        <v>265</v>
      </c>
      <c r="C184" s="95">
        <v>2</v>
      </c>
      <c r="D184" s="96">
        <v>3.58</v>
      </c>
      <c r="E184" s="95">
        <v>3</v>
      </c>
      <c r="F184" s="96">
        <v>8.8603579999999997</v>
      </c>
      <c r="G184" s="95">
        <v>9</v>
      </c>
      <c r="H184" s="96">
        <v>11.838211242145142</v>
      </c>
      <c r="I184" s="114">
        <f t="shared" si="8"/>
        <v>24.278569242145142</v>
      </c>
    </row>
    <row r="185" spans="1:9" s="65" customFormat="1" ht="14.25" customHeight="1">
      <c r="A185" s="105">
        <v>38</v>
      </c>
      <c r="B185" s="106" t="s">
        <v>266</v>
      </c>
      <c r="C185" s="95">
        <v>3</v>
      </c>
      <c r="D185" s="96">
        <v>10</v>
      </c>
      <c r="E185" s="95">
        <v>0</v>
      </c>
      <c r="F185" s="96">
        <v>0</v>
      </c>
      <c r="G185" s="95">
        <v>37</v>
      </c>
      <c r="H185" s="96">
        <v>7.4020999230438056</v>
      </c>
      <c r="I185" s="114">
        <f t="shared" si="8"/>
        <v>17.402099923043806</v>
      </c>
    </row>
    <row r="186" spans="1:9" s="65" customFormat="1" ht="14.25" customHeight="1">
      <c r="A186" s="105">
        <v>39</v>
      </c>
      <c r="B186" s="106" t="s">
        <v>267</v>
      </c>
      <c r="C186" s="95">
        <v>0</v>
      </c>
      <c r="D186" s="96">
        <v>0</v>
      </c>
      <c r="E186" s="95">
        <v>1</v>
      </c>
      <c r="F186" s="96">
        <v>1.726817</v>
      </c>
      <c r="G186" s="95">
        <v>6</v>
      </c>
      <c r="H186" s="96">
        <v>14.482927175690804</v>
      </c>
      <c r="I186" s="114">
        <f t="shared" si="8"/>
        <v>16.209744175690805</v>
      </c>
    </row>
    <row r="187" spans="1:9" s="65" customFormat="1" ht="14.25" customHeight="1">
      <c r="A187" s="105">
        <v>40</v>
      </c>
      <c r="B187" s="106" t="s">
        <v>268</v>
      </c>
      <c r="C187" s="95">
        <v>1</v>
      </c>
      <c r="D187" s="96">
        <v>5</v>
      </c>
      <c r="E187" s="95">
        <v>0</v>
      </c>
      <c r="F187" s="96">
        <v>0</v>
      </c>
      <c r="G187" s="95">
        <v>19</v>
      </c>
      <c r="H187" s="96">
        <v>9.3169277782560069</v>
      </c>
      <c r="I187" s="114">
        <f t="shared" si="8"/>
        <v>14.316927778256007</v>
      </c>
    </row>
    <row r="188" spans="1:9" s="65" customFormat="1" ht="14.25" customHeight="1">
      <c r="A188" s="105">
        <v>41</v>
      </c>
      <c r="B188" s="106" t="s">
        <v>269</v>
      </c>
      <c r="C188" s="95">
        <v>1</v>
      </c>
      <c r="D188" s="96">
        <v>12</v>
      </c>
      <c r="E188" s="95">
        <v>0</v>
      </c>
      <c r="F188" s="96">
        <v>0</v>
      </c>
      <c r="G188" s="95">
        <v>4</v>
      </c>
      <c r="H188" s="96">
        <v>2.2957520493242662</v>
      </c>
      <c r="I188" s="114">
        <f t="shared" si="8"/>
        <v>14.295752049324266</v>
      </c>
    </row>
    <row r="189" spans="1:9" s="65" customFormat="1" ht="14.25" customHeight="1">
      <c r="A189" s="105">
        <v>42</v>
      </c>
      <c r="B189" s="106" t="s">
        <v>270</v>
      </c>
      <c r="C189" s="95">
        <v>0</v>
      </c>
      <c r="D189" s="96">
        <v>0</v>
      </c>
      <c r="E189" s="95">
        <v>1</v>
      </c>
      <c r="F189" s="96">
        <v>10.1</v>
      </c>
      <c r="G189" s="95">
        <v>4</v>
      </c>
      <c r="H189" s="96">
        <v>3.0081238837019502</v>
      </c>
      <c r="I189" s="114">
        <f t="shared" si="8"/>
        <v>13.10812388370195</v>
      </c>
    </row>
    <row r="190" spans="1:9" s="65" customFormat="1" ht="14.25" customHeight="1">
      <c r="A190" s="105">
        <v>43</v>
      </c>
      <c r="B190" s="106" t="s">
        <v>271</v>
      </c>
      <c r="C190" s="95">
        <v>1</v>
      </c>
      <c r="D190" s="96">
        <v>2.8860000000000001</v>
      </c>
      <c r="E190" s="95">
        <v>3</v>
      </c>
      <c r="F190" s="96">
        <v>5.594557</v>
      </c>
      <c r="G190" s="95">
        <v>1</v>
      </c>
      <c r="H190" s="96">
        <v>0.52485000000000004</v>
      </c>
      <c r="I190" s="114">
        <f t="shared" si="8"/>
        <v>9.0054070000000017</v>
      </c>
    </row>
    <row r="191" spans="1:9" s="65" customFormat="1" ht="14.25" customHeight="1">
      <c r="A191" s="105">
        <v>44</v>
      </c>
      <c r="B191" s="106" t="s">
        <v>272</v>
      </c>
      <c r="C191" s="95">
        <v>1</v>
      </c>
      <c r="D191" s="96">
        <v>2.2555999999999998</v>
      </c>
      <c r="E191" s="95">
        <v>0</v>
      </c>
      <c r="F191" s="96">
        <v>0</v>
      </c>
      <c r="G191" s="95">
        <v>1</v>
      </c>
      <c r="H191" s="96">
        <v>5.3989842472238996</v>
      </c>
      <c r="I191" s="114">
        <f t="shared" si="8"/>
        <v>7.6545842472238999</v>
      </c>
    </row>
    <row r="192" spans="1:9" s="65" customFormat="1" ht="14.25" customHeight="1">
      <c r="A192" s="105">
        <v>45</v>
      </c>
      <c r="B192" s="106" t="s">
        <v>273</v>
      </c>
      <c r="C192" s="95">
        <v>1</v>
      </c>
      <c r="D192" s="96">
        <v>1.5</v>
      </c>
      <c r="E192" s="95">
        <v>0</v>
      </c>
      <c r="F192" s="96">
        <v>0</v>
      </c>
      <c r="G192" s="95">
        <v>8</v>
      </c>
      <c r="H192" s="96">
        <v>5.2912359203322676</v>
      </c>
      <c r="I192" s="114">
        <f t="shared" si="8"/>
        <v>6.7912359203322676</v>
      </c>
    </row>
    <row r="193" spans="1:9" s="65" customFormat="1" ht="14.25" customHeight="1">
      <c r="A193" s="105">
        <v>46</v>
      </c>
      <c r="B193" s="106" t="s">
        <v>68</v>
      </c>
      <c r="C193" s="95">
        <v>1</v>
      </c>
      <c r="D193" s="96">
        <v>1.833132</v>
      </c>
      <c r="E193" s="95">
        <v>1</v>
      </c>
      <c r="F193" s="96">
        <v>1.5</v>
      </c>
      <c r="G193" s="95">
        <v>1</v>
      </c>
      <c r="H193" s="96">
        <v>2.3645967117155902</v>
      </c>
      <c r="I193" s="114">
        <f t="shared" si="8"/>
        <v>5.6977287117155901</v>
      </c>
    </row>
    <row r="194" spans="1:9" s="65" customFormat="1" ht="14.25" customHeight="1">
      <c r="A194" s="105">
        <v>47</v>
      </c>
      <c r="B194" s="106" t="s">
        <v>274</v>
      </c>
      <c r="C194" s="95">
        <v>2</v>
      </c>
      <c r="D194" s="96">
        <v>5.3800999999999997</v>
      </c>
      <c r="E194" s="95">
        <v>0</v>
      </c>
      <c r="F194" s="96">
        <v>0</v>
      </c>
      <c r="G194" s="95">
        <v>1</v>
      </c>
      <c r="H194" s="96">
        <v>0.13584661728501299</v>
      </c>
      <c r="I194" s="114">
        <f t="shared" si="8"/>
        <v>5.5159466172850129</v>
      </c>
    </row>
    <row r="195" spans="1:9" s="65" customFormat="1" ht="14.25" customHeight="1">
      <c r="A195" s="105">
        <v>48</v>
      </c>
      <c r="B195" s="101" t="s">
        <v>275</v>
      </c>
      <c r="C195" s="95">
        <v>1</v>
      </c>
      <c r="D195" s="96">
        <v>2.0191560000000002</v>
      </c>
      <c r="E195" s="95">
        <v>1</v>
      </c>
      <c r="F195" s="96">
        <v>0.68031200000000003</v>
      </c>
      <c r="G195" s="95">
        <v>7</v>
      </c>
      <c r="H195" s="96">
        <v>2.6072712501506454</v>
      </c>
      <c r="I195" s="114">
        <f t="shared" si="8"/>
        <v>5.3067392501506454</v>
      </c>
    </row>
    <row r="196" spans="1:9" s="65" customFormat="1" ht="14.25" customHeight="1">
      <c r="A196" s="105">
        <v>49</v>
      </c>
      <c r="B196" s="106" t="s">
        <v>276</v>
      </c>
      <c r="C196" s="95">
        <v>1</v>
      </c>
      <c r="D196" s="96">
        <v>4.0522470000000004</v>
      </c>
      <c r="E196" s="95">
        <v>0</v>
      </c>
      <c r="F196" s="96">
        <v>0</v>
      </c>
      <c r="G196" s="95">
        <v>0</v>
      </c>
      <c r="H196" s="96">
        <v>0</v>
      </c>
      <c r="I196" s="114">
        <f t="shared" si="8"/>
        <v>4.0522470000000004</v>
      </c>
    </row>
    <row r="197" spans="1:9" s="65" customFormat="1" ht="14.25" customHeight="1">
      <c r="A197" s="105">
        <v>50</v>
      </c>
      <c r="B197" s="106" t="s">
        <v>277</v>
      </c>
      <c r="C197" s="95">
        <v>0</v>
      </c>
      <c r="D197" s="96">
        <v>0</v>
      </c>
      <c r="E197" s="95">
        <v>0</v>
      </c>
      <c r="F197" s="96">
        <v>0</v>
      </c>
      <c r="G197" s="95">
        <v>1</v>
      </c>
      <c r="H197" s="96">
        <v>0.87892743393302897</v>
      </c>
      <c r="I197" s="114">
        <f t="shared" si="8"/>
        <v>0.87892743393302897</v>
      </c>
    </row>
    <row r="198" spans="1:9" s="65" customFormat="1" ht="14.25" customHeight="1">
      <c r="A198" s="105">
        <v>51</v>
      </c>
      <c r="B198" s="106" t="s">
        <v>69</v>
      </c>
      <c r="C198" s="95">
        <v>0</v>
      </c>
      <c r="D198" s="96">
        <v>0</v>
      </c>
      <c r="E198" s="95">
        <v>0</v>
      </c>
      <c r="F198" s="96">
        <v>0</v>
      </c>
      <c r="G198" s="95">
        <v>2</v>
      </c>
      <c r="H198" s="96">
        <v>0.86080743737625842</v>
      </c>
      <c r="I198" s="114">
        <f t="shared" si="8"/>
        <v>0.86080743737625842</v>
      </c>
    </row>
    <row r="199" spans="1:9" s="65" customFormat="1" ht="14.25" customHeight="1">
      <c r="A199" s="105">
        <v>52</v>
      </c>
      <c r="B199" s="106" t="s">
        <v>278</v>
      </c>
      <c r="C199" s="95">
        <v>1</v>
      </c>
      <c r="D199" s="96">
        <v>0.215</v>
      </c>
      <c r="E199" s="95">
        <v>0</v>
      </c>
      <c r="F199" s="96">
        <v>0</v>
      </c>
      <c r="G199" s="95">
        <v>3</v>
      </c>
      <c r="H199" s="96">
        <v>0.20280623224584671</v>
      </c>
      <c r="I199" s="114">
        <f t="shared" si="8"/>
        <v>0.41780623224584668</v>
      </c>
    </row>
    <row r="200" spans="1:9" s="65" customFormat="1" ht="14.25" customHeight="1">
      <c r="A200" s="105">
        <v>53</v>
      </c>
      <c r="B200" s="106" t="s">
        <v>70</v>
      </c>
      <c r="C200" s="95">
        <v>0</v>
      </c>
      <c r="D200" s="96">
        <v>0</v>
      </c>
      <c r="E200" s="95">
        <v>0</v>
      </c>
      <c r="F200" s="96">
        <v>0</v>
      </c>
      <c r="G200" s="95">
        <v>3</v>
      </c>
      <c r="H200" s="96">
        <v>0.30864250667125709</v>
      </c>
      <c r="I200" s="114">
        <f t="shared" si="8"/>
        <v>0.30864250667125709</v>
      </c>
    </row>
    <row r="201" spans="1:9" s="65" customFormat="1" ht="14.25" customHeight="1">
      <c r="A201" s="105">
        <v>54</v>
      </c>
      <c r="B201" s="106" t="s">
        <v>279</v>
      </c>
      <c r="C201" s="95">
        <v>0</v>
      </c>
      <c r="D201" s="96">
        <v>0</v>
      </c>
      <c r="E201" s="95">
        <v>0</v>
      </c>
      <c r="F201" s="96">
        <v>0</v>
      </c>
      <c r="G201" s="95">
        <v>1</v>
      </c>
      <c r="H201" s="96">
        <v>0.115132994749075</v>
      </c>
      <c r="I201" s="114">
        <f t="shared" si="8"/>
        <v>0.115132994749075</v>
      </c>
    </row>
    <row r="202" spans="1:9" s="65" customFormat="1" ht="14.25" customHeight="1">
      <c r="A202" s="105">
        <v>55</v>
      </c>
      <c r="B202" s="106" t="s">
        <v>280</v>
      </c>
      <c r="C202" s="95">
        <v>0</v>
      </c>
      <c r="D202" s="96">
        <v>0</v>
      </c>
      <c r="E202" s="95">
        <v>0</v>
      </c>
      <c r="F202" s="96">
        <v>0</v>
      </c>
      <c r="G202" s="95">
        <v>1</v>
      </c>
      <c r="H202" s="96">
        <v>8.4090746061805999E-2</v>
      </c>
      <c r="I202" s="114">
        <f t="shared" si="8"/>
        <v>8.4090746061805999E-2</v>
      </c>
    </row>
    <row r="203" spans="1:9" s="65" customFormat="1" ht="14.25" customHeight="1">
      <c r="A203" s="105">
        <v>56</v>
      </c>
      <c r="B203" s="106" t="s">
        <v>281</v>
      </c>
      <c r="C203" s="95">
        <v>0</v>
      </c>
      <c r="D203" s="96">
        <v>0</v>
      </c>
      <c r="E203" s="95">
        <v>0</v>
      </c>
      <c r="F203" s="96">
        <v>0</v>
      </c>
      <c r="G203" s="95">
        <v>1</v>
      </c>
      <c r="H203" s="96">
        <v>8.1776706550744593E-2</v>
      </c>
      <c r="I203" s="114">
        <f t="shared" si="8"/>
        <v>8.1776706550744593E-2</v>
      </c>
    </row>
    <row r="204" spans="1:9" s="65" customFormat="1" ht="14.25" customHeight="1">
      <c r="A204" s="105">
        <v>57</v>
      </c>
      <c r="B204" s="106" t="s">
        <v>282</v>
      </c>
      <c r="C204" s="95">
        <v>0</v>
      </c>
      <c r="D204" s="96">
        <v>0</v>
      </c>
      <c r="E204" s="95">
        <v>0</v>
      </c>
      <c r="F204" s="96">
        <v>0</v>
      </c>
      <c r="G204" s="95">
        <v>1</v>
      </c>
      <c r="H204" s="96">
        <v>4.3040371868812904E-2</v>
      </c>
      <c r="I204" s="114">
        <f t="shared" si="8"/>
        <v>4.3040371868812904E-2</v>
      </c>
    </row>
    <row r="205" spans="1:9" s="65" customFormat="1" ht="14.25" customHeight="1">
      <c r="A205" s="105">
        <v>58</v>
      </c>
      <c r="B205" s="106" t="s">
        <v>283</v>
      </c>
      <c r="C205" s="95">
        <v>7</v>
      </c>
      <c r="D205" s="96">
        <v>33.102477999999998</v>
      </c>
      <c r="E205" s="95">
        <v>8</v>
      </c>
      <c r="F205" s="96">
        <v>-98.805726000000007</v>
      </c>
      <c r="G205" s="95">
        <v>15</v>
      </c>
      <c r="H205" s="96">
        <v>27.355556615305158</v>
      </c>
      <c r="I205" s="114">
        <f t="shared" si="8"/>
        <v>-38.347691384694841</v>
      </c>
    </row>
    <row r="206" spans="1:9" s="65" customFormat="1" ht="14.25" customHeight="1">
      <c r="A206" s="105">
        <v>59</v>
      </c>
      <c r="B206" s="106" t="s">
        <v>284</v>
      </c>
      <c r="C206" s="95">
        <v>0</v>
      </c>
      <c r="D206" s="96">
        <v>0</v>
      </c>
      <c r="E206" s="95">
        <v>2</v>
      </c>
      <c r="F206" s="96">
        <v>-158.50708299999999</v>
      </c>
      <c r="G206" s="95">
        <v>9</v>
      </c>
      <c r="H206" s="96">
        <v>23.220940999980197</v>
      </c>
      <c r="I206" s="114">
        <f t="shared" si="8"/>
        <v>-135.28614200001979</v>
      </c>
    </row>
    <row r="207" spans="1:9" s="63" customFormat="1" ht="12.75">
      <c r="A207" s="145" t="s">
        <v>186</v>
      </c>
      <c r="B207" s="146"/>
      <c r="C207" s="69">
        <f t="shared" ref="C207:I207" si="9">SUM(C148:C206)</f>
        <v>2100</v>
      </c>
      <c r="D207" s="70">
        <f t="shared" si="9"/>
        <v>11660.719753000001</v>
      </c>
      <c r="E207" s="69">
        <f t="shared" si="9"/>
        <v>907</v>
      </c>
      <c r="F207" s="70">
        <f t="shared" si="9"/>
        <v>5709.7218754687501</v>
      </c>
      <c r="G207" s="69">
        <f t="shared" si="9"/>
        <v>5451</v>
      </c>
      <c r="H207" s="70">
        <f t="shared" si="9"/>
        <v>6110.3619607112787</v>
      </c>
      <c r="I207" s="116">
        <f t="shared" si="9"/>
        <v>23480.803589180032</v>
      </c>
    </row>
  </sheetData>
  <sortState ref="B148:I207">
    <sortCondition descending="1" ref="I148:I207"/>
  </sortState>
  <mergeCells count="10">
    <mergeCell ref="A1:I1"/>
    <mergeCell ref="A207:B207"/>
    <mergeCell ref="A5:I5"/>
    <mergeCell ref="A6:I6"/>
    <mergeCell ref="A27:B27"/>
    <mergeCell ref="A29:I29"/>
    <mergeCell ref="A30:I30"/>
    <mergeCell ref="A142:B142"/>
    <mergeCell ref="A144:I144"/>
    <mergeCell ref="A145:I145"/>
  </mergeCells>
  <conditionalFormatting sqref="B41:B70 B72 B74:B76 B78:B141">
    <cfRule type="duplicateValues" dxfId="91" priority="173" stopIfTrue="1"/>
  </conditionalFormatting>
  <conditionalFormatting sqref="B146 B7 B27:B28 B30:B31 B41:B70 B72 B74:B76 B78:B143 B157:B65582">
    <cfRule type="duplicateValues" dxfId="90" priority="174" stopIfTrue="1"/>
    <cfRule type="duplicateValues" dxfId="89" priority="175" stopIfTrue="1"/>
  </conditionalFormatting>
  <conditionalFormatting sqref="B157:B206">
    <cfRule type="duplicateValues" dxfId="88" priority="180" stopIfTrue="1"/>
  </conditionalFormatting>
  <conditionalFormatting sqref="B4">
    <cfRule type="duplicateValues" dxfId="87" priority="83" stopIfTrue="1"/>
    <cfRule type="duplicateValues" dxfId="86" priority="84" stopIfTrue="1"/>
  </conditionalFormatting>
  <conditionalFormatting sqref="B3">
    <cfRule type="duplicateValues" dxfId="85" priority="81" stopIfTrue="1"/>
    <cfRule type="duplicateValues" dxfId="84" priority="82" stopIfTrue="1"/>
  </conditionalFormatting>
  <conditionalFormatting sqref="B5">
    <cfRule type="duplicateValues" dxfId="83" priority="79" stopIfTrue="1"/>
    <cfRule type="duplicateValues" dxfId="82" priority="80" stopIfTrue="1"/>
  </conditionalFormatting>
  <conditionalFormatting sqref="B6">
    <cfRule type="duplicateValues" dxfId="81" priority="77" stopIfTrue="1"/>
    <cfRule type="duplicateValues" dxfId="80" priority="78" stopIfTrue="1"/>
  </conditionalFormatting>
  <conditionalFormatting sqref="B8">
    <cfRule type="duplicateValues" dxfId="79" priority="75" stopIfTrue="1"/>
    <cfRule type="duplicateValues" dxfId="78" priority="76" stopIfTrue="1"/>
  </conditionalFormatting>
  <conditionalFormatting sqref="B9">
    <cfRule type="duplicateValues" dxfId="77" priority="73" stopIfTrue="1"/>
    <cfRule type="duplicateValues" dxfId="76" priority="74" stopIfTrue="1"/>
  </conditionalFormatting>
  <conditionalFormatting sqref="B10">
    <cfRule type="duplicateValues" dxfId="75" priority="71" stopIfTrue="1"/>
    <cfRule type="duplicateValues" dxfId="74" priority="72" stopIfTrue="1"/>
  </conditionalFormatting>
  <conditionalFormatting sqref="B12">
    <cfRule type="duplicateValues" dxfId="73" priority="69" stopIfTrue="1"/>
    <cfRule type="duplicateValues" dxfId="72" priority="70" stopIfTrue="1"/>
  </conditionalFormatting>
  <conditionalFormatting sqref="B11">
    <cfRule type="duplicateValues" dxfId="71" priority="67" stopIfTrue="1"/>
    <cfRule type="duplicateValues" dxfId="70" priority="68" stopIfTrue="1"/>
  </conditionalFormatting>
  <conditionalFormatting sqref="B13">
    <cfRule type="duplicateValues" dxfId="69" priority="65" stopIfTrue="1"/>
    <cfRule type="duplicateValues" dxfId="68" priority="66" stopIfTrue="1"/>
  </conditionalFormatting>
  <conditionalFormatting sqref="B14">
    <cfRule type="duplicateValues" dxfId="67" priority="63" stopIfTrue="1"/>
    <cfRule type="duplicateValues" dxfId="66" priority="64" stopIfTrue="1"/>
  </conditionalFormatting>
  <conditionalFormatting sqref="B15">
    <cfRule type="duplicateValues" dxfId="65" priority="61" stopIfTrue="1"/>
    <cfRule type="duplicateValues" dxfId="64" priority="62" stopIfTrue="1"/>
  </conditionalFormatting>
  <conditionalFormatting sqref="B16">
    <cfRule type="duplicateValues" dxfId="63" priority="59" stopIfTrue="1"/>
    <cfRule type="duplicateValues" dxfId="62" priority="60" stopIfTrue="1"/>
  </conditionalFormatting>
  <conditionalFormatting sqref="B17">
    <cfRule type="duplicateValues" dxfId="61" priority="57" stopIfTrue="1"/>
    <cfRule type="duplicateValues" dxfId="60" priority="58" stopIfTrue="1"/>
  </conditionalFormatting>
  <conditionalFormatting sqref="B18">
    <cfRule type="duplicateValues" dxfId="59" priority="55" stopIfTrue="1"/>
    <cfRule type="duplicateValues" dxfId="58" priority="56" stopIfTrue="1"/>
  </conditionalFormatting>
  <conditionalFormatting sqref="B19">
    <cfRule type="duplicateValues" dxfId="57" priority="53" stopIfTrue="1"/>
    <cfRule type="duplicateValues" dxfId="56" priority="54" stopIfTrue="1"/>
  </conditionalFormatting>
  <conditionalFormatting sqref="B20">
    <cfRule type="duplicateValues" dxfId="55" priority="51" stopIfTrue="1"/>
    <cfRule type="duplicateValues" dxfId="54" priority="52" stopIfTrue="1"/>
  </conditionalFormatting>
  <conditionalFormatting sqref="B21">
    <cfRule type="duplicateValues" dxfId="53" priority="49" stopIfTrue="1"/>
    <cfRule type="duplicateValues" dxfId="52" priority="50" stopIfTrue="1"/>
  </conditionalFormatting>
  <conditionalFormatting sqref="B23">
    <cfRule type="duplicateValues" dxfId="51" priority="47" stopIfTrue="1"/>
    <cfRule type="duplicateValues" dxfId="50" priority="48" stopIfTrue="1"/>
  </conditionalFormatting>
  <conditionalFormatting sqref="B22">
    <cfRule type="duplicateValues" dxfId="49" priority="45" stopIfTrue="1"/>
    <cfRule type="duplicateValues" dxfId="48" priority="46" stopIfTrue="1"/>
  </conditionalFormatting>
  <conditionalFormatting sqref="B24">
    <cfRule type="duplicateValues" dxfId="47" priority="43" stopIfTrue="1"/>
    <cfRule type="duplicateValues" dxfId="46" priority="44" stopIfTrue="1"/>
  </conditionalFormatting>
  <conditionalFormatting sqref="B25">
    <cfRule type="duplicateValues" dxfId="45" priority="41" stopIfTrue="1"/>
    <cfRule type="duplicateValues" dxfId="44" priority="42" stopIfTrue="1"/>
  </conditionalFormatting>
  <conditionalFormatting sqref="B26">
    <cfRule type="duplicateValues" dxfId="43" priority="39" stopIfTrue="1"/>
    <cfRule type="duplicateValues" dxfId="42" priority="40" stopIfTrue="1"/>
  </conditionalFormatting>
  <conditionalFormatting sqref="B29">
    <cfRule type="duplicateValues" dxfId="41" priority="37" stopIfTrue="1"/>
    <cfRule type="duplicateValues" dxfId="40" priority="38" stopIfTrue="1"/>
  </conditionalFormatting>
  <conditionalFormatting sqref="B32">
    <cfRule type="duplicateValues" dxfId="39" priority="35" stopIfTrue="1"/>
    <cfRule type="duplicateValues" dxfId="38" priority="36" stopIfTrue="1"/>
  </conditionalFormatting>
  <conditionalFormatting sqref="B33">
    <cfRule type="duplicateValues" dxfId="37" priority="32" stopIfTrue="1"/>
    <cfRule type="duplicateValues" dxfId="36" priority="33" stopIfTrue="1"/>
  </conditionalFormatting>
  <conditionalFormatting sqref="B33">
    <cfRule type="duplicateValues" dxfId="35" priority="34" stopIfTrue="1"/>
  </conditionalFormatting>
  <conditionalFormatting sqref="B34:B39">
    <cfRule type="duplicateValues" dxfId="34" priority="29" stopIfTrue="1"/>
    <cfRule type="duplicateValues" dxfId="33" priority="30" stopIfTrue="1"/>
  </conditionalFormatting>
  <conditionalFormatting sqref="B34:B39">
    <cfRule type="duplicateValues" dxfId="32" priority="31" stopIfTrue="1"/>
  </conditionalFormatting>
  <conditionalFormatting sqref="B40">
    <cfRule type="duplicateValues" dxfId="31" priority="26" stopIfTrue="1"/>
    <cfRule type="duplicateValues" dxfId="30" priority="27" stopIfTrue="1"/>
  </conditionalFormatting>
  <conditionalFormatting sqref="B40">
    <cfRule type="duplicateValues" dxfId="29" priority="28" stopIfTrue="1"/>
  </conditionalFormatting>
  <conditionalFormatting sqref="B71">
    <cfRule type="duplicateValues" dxfId="28" priority="23" stopIfTrue="1"/>
    <cfRule type="duplicateValues" dxfId="27" priority="24" stopIfTrue="1"/>
  </conditionalFormatting>
  <conditionalFormatting sqref="B71">
    <cfRule type="duplicateValues" dxfId="26" priority="25" stopIfTrue="1"/>
  </conditionalFormatting>
  <conditionalFormatting sqref="B73">
    <cfRule type="duplicateValues" dxfId="25" priority="20" stopIfTrue="1"/>
    <cfRule type="duplicateValues" dxfId="24" priority="21" stopIfTrue="1"/>
  </conditionalFormatting>
  <conditionalFormatting sqref="B73">
    <cfRule type="duplicateValues" dxfId="23" priority="22" stopIfTrue="1"/>
  </conditionalFormatting>
  <conditionalFormatting sqref="B77">
    <cfRule type="duplicateValues" dxfId="22" priority="17" stopIfTrue="1"/>
    <cfRule type="duplicateValues" dxfId="21" priority="18" stopIfTrue="1"/>
  </conditionalFormatting>
  <conditionalFormatting sqref="B77">
    <cfRule type="duplicateValues" dxfId="20" priority="19" stopIfTrue="1"/>
  </conditionalFormatting>
  <conditionalFormatting sqref="B144">
    <cfRule type="duplicateValues" dxfId="19" priority="15" stopIfTrue="1"/>
    <cfRule type="duplicateValues" dxfId="18" priority="16" stopIfTrue="1"/>
  </conditionalFormatting>
  <conditionalFormatting sqref="B147">
    <cfRule type="duplicateValues" dxfId="17" priority="13" stopIfTrue="1"/>
    <cfRule type="duplicateValues" dxfId="16" priority="14" stopIfTrue="1"/>
  </conditionalFormatting>
  <conditionalFormatting sqref="B150:B153">
    <cfRule type="duplicateValues" dxfId="15" priority="10" stopIfTrue="1"/>
    <cfRule type="duplicateValues" dxfId="14" priority="11" stopIfTrue="1"/>
  </conditionalFormatting>
  <conditionalFormatting sqref="B150:B153">
    <cfRule type="duplicateValues" dxfId="13" priority="12" stopIfTrue="1"/>
  </conditionalFormatting>
  <conditionalFormatting sqref="B149">
    <cfRule type="duplicateValues" dxfId="12" priority="7" stopIfTrue="1"/>
    <cfRule type="duplicateValues" dxfId="11" priority="8" stopIfTrue="1"/>
  </conditionalFormatting>
  <conditionalFormatting sqref="B149">
    <cfRule type="duplicateValues" dxfId="10" priority="9" stopIfTrue="1"/>
  </conditionalFormatting>
  <conditionalFormatting sqref="B148">
    <cfRule type="duplicateValues" dxfId="9" priority="4" stopIfTrue="1"/>
    <cfRule type="duplicateValues" dxfId="8" priority="5" stopIfTrue="1"/>
  </conditionalFormatting>
  <conditionalFormatting sqref="B148">
    <cfRule type="duplicateValues" dxfId="7" priority="6" stopIfTrue="1"/>
  </conditionalFormatting>
  <conditionalFormatting sqref="B154:B156">
    <cfRule type="duplicateValues" dxfId="6" priority="1" stopIfTrue="1"/>
    <cfRule type="duplicateValues" dxfId="5" priority="2" stopIfTrue="1"/>
  </conditionalFormatting>
  <conditionalFormatting sqref="B154:B156">
    <cfRule type="duplicateValues" dxfId="4" priority="3" stopIfTrue="1"/>
  </conditionalFormatting>
  <pageMargins left="0.43307086614173229" right="0.43307086614173229" top="0.27559055118110237" bottom="0.51181102362204722" header="0.15748031496062992" footer="0.31496062992125984"/>
  <pageSetup paperSize="9" scale="82" fitToHeight="0" orientation="portrait" r:id="rId1"/>
  <headerFooter>
    <oddFooter>Page &amp;P of &amp;N</oddFooter>
  </headerFooter>
  <rowBreaks count="2" manualBreakCount="2">
    <brk id="28" max="8" man="1"/>
    <brk id="1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9"/>
  <sheetViews>
    <sheetView tabSelected="1" zoomScaleNormal="100" workbookViewId="0">
      <selection activeCell="A246" sqref="A246:B246"/>
    </sheetView>
  </sheetViews>
  <sheetFormatPr defaultColWidth="9.140625" defaultRowHeight="15.75"/>
  <cols>
    <col min="1" max="1" width="7.42578125" style="74" customWidth="1"/>
    <col min="2" max="2" width="51" style="73" customWidth="1"/>
    <col min="3" max="3" width="14.85546875" style="71" customWidth="1"/>
    <col min="4" max="4" width="16.42578125" style="75" customWidth="1"/>
    <col min="5" max="16384" width="9.140625" style="73"/>
  </cols>
  <sheetData>
    <row r="1" spans="1:5">
      <c r="A1" s="143" t="s">
        <v>285</v>
      </c>
      <c r="B1" s="143"/>
      <c r="C1" s="143"/>
      <c r="D1" s="143"/>
      <c r="E1" s="92"/>
    </row>
    <row r="3" spans="1:5" ht="15" customHeight="1">
      <c r="A3" s="1" t="s">
        <v>157</v>
      </c>
      <c r="B3"/>
      <c r="D3" s="72"/>
    </row>
    <row r="4" spans="1:5" ht="15" customHeight="1"/>
    <row r="5" spans="1:5" ht="15.75" customHeight="1">
      <c r="A5" s="155" t="s">
        <v>286</v>
      </c>
      <c r="B5" s="155"/>
      <c r="C5" s="155"/>
      <c r="D5" s="155"/>
    </row>
    <row r="6" spans="1:5" ht="15" customHeight="1">
      <c r="A6" s="156" t="s">
        <v>287</v>
      </c>
      <c r="B6" s="156"/>
      <c r="C6" s="156"/>
      <c r="D6" s="156"/>
    </row>
    <row r="7" spans="1:5" ht="15.75" customHeight="1"/>
    <row r="8" spans="1:5" ht="78" customHeight="1">
      <c r="A8" s="76" t="s">
        <v>133</v>
      </c>
      <c r="B8" s="77" t="s">
        <v>160</v>
      </c>
      <c r="C8" s="78" t="s">
        <v>288</v>
      </c>
      <c r="D8" s="79" t="s">
        <v>289</v>
      </c>
    </row>
    <row r="9" spans="1:5">
      <c r="A9" s="80">
        <v>1</v>
      </c>
      <c r="B9" s="81" t="s">
        <v>168</v>
      </c>
      <c r="C9" s="94">
        <v>15042</v>
      </c>
      <c r="D9" s="123">
        <v>223619.62445586993</v>
      </c>
    </row>
    <row r="10" spans="1:5">
      <c r="A10" s="80">
        <v>2</v>
      </c>
      <c r="B10" s="81" t="s">
        <v>170</v>
      </c>
      <c r="C10" s="94">
        <v>934</v>
      </c>
      <c r="D10" s="123">
        <v>59878.267499610003</v>
      </c>
    </row>
    <row r="11" spans="1:5" ht="31.5">
      <c r="A11" s="80">
        <v>3</v>
      </c>
      <c r="B11" s="81" t="s">
        <v>169</v>
      </c>
      <c r="C11" s="94">
        <v>147</v>
      </c>
      <c r="D11" s="123">
        <v>28367.760795999999</v>
      </c>
    </row>
    <row r="12" spans="1:5">
      <c r="A12" s="80">
        <v>4</v>
      </c>
      <c r="B12" s="81" t="s">
        <v>176</v>
      </c>
      <c r="C12" s="94">
        <v>889</v>
      </c>
      <c r="D12" s="123">
        <v>12475.13926951</v>
      </c>
    </row>
    <row r="13" spans="1:5">
      <c r="A13" s="80">
        <v>5</v>
      </c>
      <c r="B13" s="81" t="s">
        <v>173</v>
      </c>
      <c r="C13" s="94">
        <v>1749</v>
      </c>
      <c r="D13" s="123">
        <v>10680.902440650001</v>
      </c>
    </row>
    <row r="14" spans="1:5" ht="31.5">
      <c r="A14" s="80">
        <v>6</v>
      </c>
      <c r="B14" s="81" t="s">
        <v>171</v>
      </c>
      <c r="C14" s="94">
        <v>5103</v>
      </c>
      <c r="D14" s="123">
        <v>8392.8124161699998</v>
      </c>
    </row>
    <row r="15" spans="1:5">
      <c r="A15" s="80">
        <v>7</v>
      </c>
      <c r="B15" s="81" t="s">
        <v>174</v>
      </c>
      <c r="C15" s="94">
        <v>866</v>
      </c>
      <c r="D15" s="123">
        <v>5218.7383392399997</v>
      </c>
    </row>
    <row r="16" spans="1:5">
      <c r="A16" s="80">
        <v>8</v>
      </c>
      <c r="B16" s="81" t="s">
        <v>183</v>
      </c>
      <c r="C16" s="94">
        <v>108</v>
      </c>
      <c r="D16" s="123">
        <v>4897.6286829999999</v>
      </c>
    </row>
    <row r="17" spans="1:4">
      <c r="A17" s="80">
        <v>9</v>
      </c>
      <c r="B17" s="81" t="s">
        <v>179</v>
      </c>
      <c r="C17" s="94">
        <v>574</v>
      </c>
      <c r="D17" s="123">
        <v>4403.4280506000005</v>
      </c>
    </row>
    <row r="18" spans="1:4">
      <c r="A18" s="80">
        <v>10</v>
      </c>
      <c r="B18" s="81" t="s">
        <v>177</v>
      </c>
      <c r="C18" s="94">
        <v>2309</v>
      </c>
      <c r="D18" s="123">
        <v>3947.4490270000001</v>
      </c>
    </row>
    <row r="19" spans="1:4">
      <c r="A19" s="80">
        <v>11</v>
      </c>
      <c r="B19" s="81" t="s">
        <v>178</v>
      </c>
      <c r="C19" s="94">
        <v>501</v>
      </c>
      <c r="D19" s="123">
        <v>3661.5043730000002</v>
      </c>
    </row>
    <row r="20" spans="1:4">
      <c r="A20" s="80">
        <v>12</v>
      </c>
      <c r="B20" s="81" t="s">
        <v>172</v>
      </c>
      <c r="C20" s="94">
        <v>3478</v>
      </c>
      <c r="D20" s="123">
        <v>3626.32714437</v>
      </c>
    </row>
    <row r="21" spans="1:4">
      <c r="A21" s="80">
        <v>13</v>
      </c>
      <c r="B21" s="81" t="s">
        <v>185</v>
      </c>
      <c r="C21" s="94">
        <v>140</v>
      </c>
      <c r="D21" s="123">
        <v>3392.6593469999998</v>
      </c>
    </row>
    <row r="22" spans="1:4" ht="31.5">
      <c r="A22" s="80">
        <v>14</v>
      </c>
      <c r="B22" s="81" t="s">
        <v>182</v>
      </c>
      <c r="C22" s="94">
        <v>79</v>
      </c>
      <c r="D22" s="123">
        <v>2865.419183</v>
      </c>
    </row>
    <row r="23" spans="1:4">
      <c r="A23" s="80">
        <v>15</v>
      </c>
      <c r="B23" s="81" t="s">
        <v>181</v>
      </c>
      <c r="C23" s="94">
        <v>155</v>
      </c>
      <c r="D23" s="123">
        <v>1990.6136349999999</v>
      </c>
    </row>
    <row r="24" spans="1:4">
      <c r="A24" s="80">
        <v>16</v>
      </c>
      <c r="B24" s="81" t="s">
        <v>180</v>
      </c>
      <c r="C24" s="94">
        <v>476</v>
      </c>
      <c r="D24" s="123">
        <v>990.27148899999997</v>
      </c>
    </row>
    <row r="25" spans="1:4">
      <c r="A25" s="80">
        <v>17</v>
      </c>
      <c r="B25" s="81" t="s">
        <v>184</v>
      </c>
      <c r="C25" s="94">
        <v>144</v>
      </c>
      <c r="D25" s="123">
        <v>809.55220599999996</v>
      </c>
    </row>
    <row r="26" spans="1:4">
      <c r="A26" s="80">
        <v>18</v>
      </c>
      <c r="B26" s="81" t="s">
        <v>175</v>
      </c>
      <c r="C26" s="94">
        <v>77</v>
      </c>
      <c r="D26" s="123">
        <v>753.35512400000005</v>
      </c>
    </row>
    <row r="27" spans="1:4">
      <c r="A27" s="80">
        <v>19</v>
      </c>
      <c r="B27" s="81" t="s">
        <v>290</v>
      </c>
      <c r="C27" s="94">
        <v>6</v>
      </c>
      <c r="D27" s="123">
        <v>8.3710439999999995</v>
      </c>
    </row>
    <row r="28" spans="1:4" ht="17.25" customHeight="1">
      <c r="A28" s="154" t="s">
        <v>186</v>
      </c>
      <c r="B28" s="154"/>
      <c r="C28" s="84">
        <f>SUM(C9:C27)</f>
        <v>32777</v>
      </c>
      <c r="D28" s="85">
        <f>SUM(D9:D27)</f>
        <v>379979.82452302001</v>
      </c>
    </row>
    <row r="29" spans="1:4" ht="15.75" customHeight="1"/>
    <row r="30" spans="1:4" ht="12.75" customHeight="1"/>
    <row r="31" spans="1:4" ht="12.75" customHeight="1"/>
    <row r="32" spans="1:4" ht="12.75" customHeight="1"/>
    <row r="33" spans="1:5" ht="12.75" customHeight="1"/>
    <row r="34" spans="1:5" ht="24" customHeight="1">
      <c r="A34" s="155" t="s">
        <v>291</v>
      </c>
      <c r="B34" s="155"/>
      <c r="C34" s="155"/>
      <c r="D34" s="155"/>
    </row>
    <row r="35" spans="1:5" ht="12" customHeight="1">
      <c r="A35" s="157" t="str">
        <f>A6</f>
        <v>(Valid projects accumulated as of October 20, 2020)</v>
      </c>
      <c r="B35" s="157"/>
      <c r="C35" s="157"/>
      <c r="D35" s="157"/>
    </row>
    <row r="36" spans="1:5" ht="15.75" customHeight="1"/>
    <row r="37" spans="1:5" ht="47.25">
      <c r="A37" s="76" t="s">
        <v>71</v>
      </c>
      <c r="B37" s="77" t="s">
        <v>73</v>
      </c>
      <c r="C37" s="78" t="s">
        <v>72</v>
      </c>
      <c r="D37" s="79" t="s">
        <v>74</v>
      </c>
    </row>
    <row r="38" spans="1:5" ht="18" customHeight="1">
      <c r="A38" s="80">
        <v>1</v>
      </c>
      <c r="B38" s="81" t="s">
        <v>189</v>
      </c>
      <c r="C38" s="82">
        <v>8934</v>
      </c>
      <c r="D38" s="83">
        <v>70384.135559720002</v>
      </c>
    </row>
    <row r="39" spans="1:5" ht="18" customHeight="1">
      <c r="A39" s="80">
        <v>2</v>
      </c>
      <c r="B39" s="81" t="s">
        <v>191</v>
      </c>
      <c r="C39" s="82">
        <v>4610</v>
      </c>
      <c r="D39" s="83">
        <v>59896.358012019999</v>
      </c>
    </row>
    <row r="40" spans="1:5" ht="18" customHeight="1">
      <c r="A40" s="80">
        <v>3</v>
      </c>
      <c r="B40" s="81" t="s">
        <v>14</v>
      </c>
      <c r="C40" s="82">
        <v>2588</v>
      </c>
      <c r="D40" s="83">
        <v>55722.875033249999</v>
      </c>
    </row>
    <row r="41" spans="1:5" ht="18" customHeight="1">
      <c r="A41" s="80">
        <v>4</v>
      </c>
      <c r="B41" s="81" t="s">
        <v>193</v>
      </c>
      <c r="C41" s="82">
        <v>2774</v>
      </c>
      <c r="D41" s="83">
        <v>33324.142537450003</v>
      </c>
    </row>
    <row r="42" spans="1:5" ht="18" customHeight="1">
      <c r="A42" s="80">
        <v>5</v>
      </c>
      <c r="B42" s="81" t="s">
        <v>194</v>
      </c>
      <c r="C42" s="82">
        <v>1918</v>
      </c>
      <c r="D42" s="83">
        <v>25000.509912220001</v>
      </c>
    </row>
    <row r="43" spans="1:5" ht="18" customHeight="1">
      <c r="A43" s="80">
        <v>6</v>
      </c>
      <c r="B43" s="81" t="s">
        <v>292</v>
      </c>
      <c r="C43" s="82">
        <v>864</v>
      </c>
      <c r="D43" s="83">
        <v>22174.951761730001</v>
      </c>
    </row>
    <row r="44" spans="1:5" ht="18" customHeight="1">
      <c r="A44" s="80">
        <v>7</v>
      </c>
      <c r="B44" s="81" t="s">
        <v>190</v>
      </c>
      <c r="C44" s="82">
        <v>3087</v>
      </c>
      <c r="D44" s="83">
        <v>18128.582801429999</v>
      </c>
    </row>
    <row r="45" spans="1:5" ht="18" customHeight="1">
      <c r="A45" s="80">
        <v>8</v>
      </c>
      <c r="B45" s="81" t="s">
        <v>16</v>
      </c>
      <c r="C45" s="82">
        <v>642</v>
      </c>
      <c r="D45" s="83">
        <v>12805.549362</v>
      </c>
    </row>
    <row r="46" spans="1:5" ht="18" customHeight="1">
      <c r="A46" s="80">
        <v>9</v>
      </c>
      <c r="B46" s="81" t="s">
        <v>192</v>
      </c>
      <c r="C46" s="82">
        <v>591</v>
      </c>
      <c r="D46" s="83">
        <v>12503.0835556</v>
      </c>
    </row>
    <row r="47" spans="1:5" ht="18" customHeight="1">
      <c r="A47" s="80">
        <v>10</v>
      </c>
      <c r="B47" s="81" t="s">
        <v>195</v>
      </c>
      <c r="C47" s="82">
        <v>369</v>
      </c>
      <c r="D47" s="83">
        <v>10497.727430999999</v>
      </c>
    </row>
    <row r="48" spans="1:5" ht="18" customHeight="1">
      <c r="A48" s="80">
        <v>11</v>
      </c>
      <c r="B48" s="81" t="s">
        <v>196</v>
      </c>
      <c r="C48" s="82">
        <v>1065</v>
      </c>
      <c r="D48" s="83">
        <v>9391.5247471199982</v>
      </c>
      <c r="E48" s="125">
        <f>+D48/D176</f>
        <v>2.4715851055800035E-2</v>
      </c>
    </row>
    <row r="49" spans="1:4" ht="18" customHeight="1">
      <c r="A49" s="80">
        <v>12</v>
      </c>
      <c r="B49" s="81" t="s">
        <v>18</v>
      </c>
      <c r="C49" s="82">
        <v>377</v>
      </c>
      <c r="D49" s="83">
        <v>7904.7479009999997</v>
      </c>
    </row>
    <row r="50" spans="1:4" ht="18" customHeight="1">
      <c r="A50" s="80">
        <v>13</v>
      </c>
      <c r="B50" s="81" t="s">
        <v>20</v>
      </c>
      <c r="C50" s="82">
        <v>120</v>
      </c>
      <c r="D50" s="83">
        <v>7248.8104229999999</v>
      </c>
    </row>
    <row r="51" spans="1:4" ht="18" customHeight="1">
      <c r="A51" s="80">
        <v>14</v>
      </c>
      <c r="B51" s="81" t="s">
        <v>22</v>
      </c>
      <c r="C51" s="82">
        <v>211</v>
      </c>
      <c r="D51" s="83">
        <v>5048.980329</v>
      </c>
    </row>
    <row r="52" spans="1:4" ht="18" customHeight="1">
      <c r="A52" s="80">
        <v>15</v>
      </c>
      <c r="B52" s="81" t="s">
        <v>197</v>
      </c>
      <c r="C52" s="82">
        <v>405</v>
      </c>
      <c r="D52" s="83">
        <v>3781.1167521799998</v>
      </c>
    </row>
    <row r="53" spans="1:4" ht="18" customHeight="1">
      <c r="A53" s="80">
        <v>16</v>
      </c>
      <c r="B53" s="81" t="s">
        <v>198</v>
      </c>
      <c r="C53" s="82">
        <v>609</v>
      </c>
      <c r="D53" s="83">
        <v>3597.9202019999998</v>
      </c>
    </row>
    <row r="54" spans="1:4" ht="18" customHeight="1">
      <c r="A54" s="80">
        <v>17</v>
      </c>
      <c r="B54" s="81" t="s">
        <v>199</v>
      </c>
      <c r="C54" s="82">
        <v>376</v>
      </c>
      <c r="D54" s="83">
        <v>2119.5921309999999</v>
      </c>
    </row>
    <row r="55" spans="1:4" ht="18" customHeight="1">
      <c r="A55" s="80">
        <v>18</v>
      </c>
      <c r="B55" s="81" t="s">
        <v>23</v>
      </c>
      <c r="C55" s="82">
        <v>53</v>
      </c>
      <c r="D55" s="83">
        <v>2094.0619689999999</v>
      </c>
    </row>
    <row r="56" spans="1:4" ht="18" customHeight="1">
      <c r="A56" s="80">
        <v>19</v>
      </c>
      <c r="B56" s="81" t="s">
        <v>200</v>
      </c>
      <c r="C56" s="82">
        <v>170</v>
      </c>
      <c r="D56" s="83">
        <v>2043.7528977500001</v>
      </c>
    </row>
    <row r="57" spans="1:4" ht="18" customHeight="1">
      <c r="A57" s="80">
        <v>20</v>
      </c>
      <c r="B57" s="81" t="s">
        <v>17</v>
      </c>
      <c r="C57" s="82">
        <v>512</v>
      </c>
      <c r="D57" s="83">
        <v>1915.122603</v>
      </c>
    </row>
    <row r="58" spans="1:4" ht="18" customHeight="1">
      <c r="A58" s="80">
        <v>21</v>
      </c>
      <c r="B58" s="81" t="s">
        <v>21</v>
      </c>
      <c r="C58" s="82">
        <v>230</v>
      </c>
      <c r="D58" s="83">
        <v>1502.9922140000001</v>
      </c>
    </row>
    <row r="59" spans="1:4" ht="18" customHeight="1">
      <c r="A59" s="80">
        <v>22</v>
      </c>
      <c r="B59" s="81" t="s">
        <v>210</v>
      </c>
      <c r="C59" s="82">
        <v>79</v>
      </c>
      <c r="D59" s="83">
        <v>1124.1398175499999</v>
      </c>
    </row>
    <row r="60" spans="1:4" ht="18" customHeight="1">
      <c r="A60" s="80">
        <v>23</v>
      </c>
      <c r="B60" s="81" t="s">
        <v>75</v>
      </c>
      <c r="C60" s="82">
        <v>165</v>
      </c>
      <c r="D60" s="83">
        <v>1069.4257110000001</v>
      </c>
    </row>
    <row r="61" spans="1:4" ht="18" customHeight="1">
      <c r="A61" s="80">
        <v>24</v>
      </c>
      <c r="B61" s="81" t="s">
        <v>27</v>
      </c>
      <c r="C61" s="82">
        <v>20</v>
      </c>
      <c r="D61" s="83">
        <v>974.65800000000002</v>
      </c>
    </row>
    <row r="62" spans="1:4" ht="18" customHeight="1">
      <c r="A62" s="80">
        <v>25</v>
      </c>
      <c r="B62" s="81" t="s">
        <v>208</v>
      </c>
      <c r="C62" s="82">
        <v>143</v>
      </c>
      <c r="D62" s="83">
        <v>943.34835399999997</v>
      </c>
    </row>
    <row r="63" spans="1:4" ht="18" customHeight="1">
      <c r="A63" s="80">
        <v>26</v>
      </c>
      <c r="B63" s="81" t="s">
        <v>203</v>
      </c>
      <c r="C63" s="82">
        <v>289</v>
      </c>
      <c r="D63" s="83">
        <v>890.61017600000002</v>
      </c>
    </row>
    <row r="64" spans="1:4" ht="18" customHeight="1">
      <c r="A64" s="80">
        <v>27</v>
      </c>
      <c r="B64" s="81" t="s">
        <v>293</v>
      </c>
      <c r="C64" s="82">
        <v>26</v>
      </c>
      <c r="D64" s="83">
        <v>708.45799999999997</v>
      </c>
    </row>
    <row r="65" spans="1:4" ht="18" customHeight="1">
      <c r="A65" s="80">
        <v>28</v>
      </c>
      <c r="B65" s="81" t="s">
        <v>40</v>
      </c>
      <c r="C65" s="82">
        <v>95</v>
      </c>
      <c r="D65" s="83">
        <v>593.79702099999997</v>
      </c>
    </row>
    <row r="66" spans="1:4" ht="18" customHeight="1">
      <c r="A66" s="80">
        <v>29</v>
      </c>
      <c r="B66" s="81" t="s">
        <v>29</v>
      </c>
      <c r="C66" s="82">
        <v>79</v>
      </c>
      <c r="D66" s="83">
        <v>560.355996</v>
      </c>
    </row>
    <row r="67" spans="1:4" ht="18" customHeight="1">
      <c r="A67" s="80">
        <v>30</v>
      </c>
      <c r="B67" s="81" t="s">
        <v>211</v>
      </c>
      <c r="C67" s="82">
        <v>20</v>
      </c>
      <c r="D67" s="83">
        <v>478.66895699999998</v>
      </c>
    </row>
    <row r="68" spans="1:4" ht="18" customHeight="1">
      <c r="A68" s="80">
        <v>31</v>
      </c>
      <c r="B68" s="81" t="s">
        <v>205</v>
      </c>
      <c r="C68" s="82">
        <v>140</v>
      </c>
      <c r="D68" s="83">
        <v>431.015039</v>
      </c>
    </row>
    <row r="69" spans="1:4" ht="18" customHeight="1">
      <c r="A69" s="80">
        <v>32</v>
      </c>
      <c r="B69" s="81" t="s">
        <v>212</v>
      </c>
      <c r="C69" s="82">
        <v>116</v>
      </c>
      <c r="D69" s="83">
        <v>390.143485</v>
      </c>
    </row>
    <row r="70" spans="1:4" ht="18" customHeight="1">
      <c r="A70" s="80">
        <v>33</v>
      </c>
      <c r="B70" s="81" t="s">
        <v>76</v>
      </c>
      <c r="C70" s="82">
        <v>55</v>
      </c>
      <c r="D70" s="83">
        <v>389.46025300000002</v>
      </c>
    </row>
    <row r="71" spans="1:4" ht="18" customHeight="1">
      <c r="A71" s="80">
        <v>34</v>
      </c>
      <c r="B71" s="81" t="s">
        <v>209</v>
      </c>
      <c r="C71" s="82">
        <v>82</v>
      </c>
      <c r="D71" s="83">
        <v>379.96968900000002</v>
      </c>
    </row>
    <row r="72" spans="1:4" ht="18" customHeight="1">
      <c r="A72" s="80">
        <v>35</v>
      </c>
      <c r="B72" s="81" t="s">
        <v>201</v>
      </c>
      <c r="C72" s="82">
        <v>22</v>
      </c>
      <c r="D72" s="83">
        <v>372.839496</v>
      </c>
    </row>
    <row r="73" spans="1:4" ht="18" customHeight="1">
      <c r="A73" s="80">
        <v>36</v>
      </c>
      <c r="B73" s="81" t="s">
        <v>77</v>
      </c>
      <c r="C73" s="82">
        <v>11</v>
      </c>
      <c r="D73" s="83">
        <v>357.359667</v>
      </c>
    </row>
    <row r="74" spans="1:4" ht="18" customHeight="1">
      <c r="A74" s="80">
        <v>37</v>
      </c>
      <c r="B74" s="81" t="s">
        <v>25</v>
      </c>
      <c r="C74" s="82">
        <v>11</v>
      </c>
      <c r="D74" s="83">
        <v>292.151589</v>
      </c>
    </row>
    <row r="75" spans="1:4" ht="18" customHeight="1">
      <c r="A75" s="80">
        <v>38</v>
      </c>
      <c r="B75" s="81" t="s">
        <v>38</v>
      </c>
      <c r="C75" s="82">
        <v>41</v>
      </c>
      <c r="D75" s="83">
        <v>209.482315</v>
      </c>
    </row>
    <row r="76" spans="1:4" ht="18" customHeight="1">
      <c r="A76" s="80">
        <v>39</v>
      </c>
      <c r="B76" s="81" t="s">
        <v>24</v>
      </c>
      <c r="C76" s="82">
        <v>28</v>
      </c>
      <c r="D76" s="83">
        <v>204.21646799999999</v>
      </c>
    </row>
    <row r="77" spans="1:4" ht="18" customHeight="1">
      <c r="A77" s="80">
        <v>40</v>
      </c>
      <c r="B77" s="81" t="s">
        <v>225</v>
      </c>
      <c r="C77" s="82">
        <v>46</v>
      </c>
      <c r="D77" s="83">
        <v>191.92662300000001</v>
      </c>
    </row>
    <row r="78" spans="1:4" ht="18" customHeight="1">
      <c r="A78" s="80">
        <v>41</v>
      </c>
      <c r="B78" s="81" t="s">
        <v>78</v>
      </c>
      <c r="C78" s="82">
        <v>2</v>
      </c>
      <c r="D78" s="83">
        <v>172</v>
      </c>
    </row>
    <row r="79" spans="1:4" ht="18" customHeight="1">
      <c r="A79" s="80">
        <v>42</v>
      </c>
      <c r="B79" s="81" t="s">
        <v>19</v>
      </c>
      <c r="C79" s="82">
        <v>24</v>
      </c>
      <c r="D79" s="83">
        <v>171.29</v>
      </c>
    </row>
    <row r="80" spans="1:4" ht="18" customHeight="1">
      <c r="A80" s="80">
        <v>43</v>
      </c>
      <c r="B80" s="81" t="s">
        <v>213</v>
      </c>
      <c r="C80" s="82">
        <v>17</v>
      </c>
      <c r="D80" s="83">
        <v>169.19838899999999</v>
      </c>
    </row>
    <row r="81" spans="1:4" ht="18" customHeight="1">
      <c r="A81" s="80">
        <v>44</v>
      </c>
      <c r="B81" s="81" t="s">
        <v>218</v>
      </c>
      <c r="C81" s="82">
        <v>35</v>
      </c>
      <c r="D81" s="83">
        <v>147.256699</v>
      </c>
    </row>
    <row r="82" spans="1:4" ht="18" customHeight="1">
      <c r="A82" s="80">
        <v>45</v>
      </c>
      <c r="B82" s="81" t="s">
        <v>49</v>
      </c>
      <c r="C82" s="82">
        <v>12</v>
      </c>
      <c r="D82" s="83">
        <v>140.81197900000001</v>
      </c>
    </row>
    <row r="83" spans="1:4" ht="18" customHeight="1">
      <c r="A83" s="80">
        <v>46</v>
      </c>
      <c r="B83" s="81" t="s">
        <v>204</v>
      </c>
      <c r="C83" s="82">
        <v>78</v>
      </c>
      <c r="D83" s="83">
        <v>113.74598</v>
      </c>
    </row>
    <row r="84" spans="1:4" ht="18" customHeight="1">
      <c r="A84" s="80">
        <v>47</v>
      </c>
      <c r="B84" s="81" t="s">
        <v>79</v>
      </c>
      <c r="C84" s="82">
        <v>9</v>
      </c>
      <c r="D84" s="83">
        <v>109.313075</v>
      </c>
    </row>
    <row r="85" spans="1:4" ht="18" customHeight="1">
      <c r="A85" s="80">
        <v>48</v>
      </c>
      <c r="B85" s="81" t="s">
        <v>221</v>
      </c>
      <c r="C85" s="82">
        <v>38</v>
      </c>
      <c r="D85" s="83">
        <v>90.588470000000001</v>
      </c>
    </row>
    <row r="86" spans="1:4" ht="18" customHeight="1">
      <c r="A86" s="80">
        <v>49</v>
      </c>
      <c r="B86" s="81" t="s">
        <v>80</v>
      </c>
      <c r="C86" s="82">
        <v>4</v>
      </c>
      <c r="D86" s="83">
        <v>82.8</v>
      </c>
    </row>
    <row r="87" spans="1:4" ht="18" customHeight="1">
      <c r="A87" s="80">
        <v>50</v>
      </c>
      <c r="B87" s="81" t="s">
        <v>215</v>
      </c>
      <c r="C87" s="82">
        <v>9</v>
      </c>
      <c r="D87" s="83">
        <v>70.958528000000001</v>
      </c>
    </row>
    <row r="88" spans="1:4" ht="18" customHeight="1">
      <c r="A88" s="80">
        <v>51</v>
      </c>
      <c r="B88" s="81" t="s">
        <v>294</v>
      </c>
      <c r="C88" s="82">
        <v>28</v>
      </c>
      <c r="D88" s="83">
        <v>70.771989000000005</v>
      </c>
    </row>
    <row r="89" spans="1:4" ht="18" customHeight="1">
      <c r="A89" s="80">
        <v>52</v>
      </c>
      <c r="B89" s="81" t="s">
        <v>31</v>
      </c>
      <c r="C89" s="82">
        <v>33</v>
      </c>
      <c r="D89" s="83">
        <v>69.275351000000001</v>
      </c>
    </row>
    <row r="90" spans="1:4" ht="18" customHeight="1">
      <c r="A90" s="80">
        <v>53</v>
      </c>
      <c r="B90" s="81" t="s">
        <v>81</v>
      </c>
      <c r="C90" s="82">
        <v>3</v>
      </c>
      <c r="D90" s="83">
        <v>68.393000000000001</v>
      </c>
    </row>
    <row r="91" spans="1:4" ht="18" customHeight="1">
      <c r="A91" s="80">
        <v>54</v>
      </c>
      <c r="B91" s="81" t="s">
        <v>57</v>
      </c>
      <c r="C91" s="82">
        <v>19</v>
      </c>
      <c r="D91" s="83">
        <v>66.944402999999994</v>
      </c>
    </row>
    <row r="92" spans="1:4" ht="18" customHeight="1">
      <c r="A92" s="80">
        <v>55</v>
      </c>
      <c r="B92" s="81" t="s">
        <v>82</v>
      </c>
      <c r="C92" s="82">
        <v>4</v>
      </c>
      <c r="D92" s="83">
        <v>56.703420000000001</v>
      </c>
    </row>
    <row r="93" spans="1:4" ht="18" customHeight="1">
      <c r="A93" s="80">
        <v>56</v>
      </c>
      <c r="B93" s="81" t="s">
        <v>207</v>
      </c>
      <c r="C93" s="82">
        <v>25</v>
      </c>
      <c r="D93" s="83">
        <v>52.187739000000001</v>
      </c>
    </row>
    <row r="94" spans="1:4" ht="18" customHeight="1">
      <c r="A94" s="80">
        <v>57</v>
      </c>
      <c r="B94" s="81" t="s">
        <v>83</v>
      </c>
      <c r="C94" s="82">
        <v>5</v>
      </c>
      <c r="D94" s="83">
        <v>48.9</v>
      </c>
    </row>
    <row r="95" spans="1:4" ht="18" customHeight="1">
      <c r="A95" s="80">
        <v>58</v>
      </c>
      <c r="B95" s="81" t="s">
        <v>84</v>
      </c>
      <c r="C95" s="82">
        <v>1</v>
      </c>
      <c r="D95" s="83">
        <v>45</v>
      </c>
    </row>
    <row r="96" spans="1:4" ht="18" customHeight="1">
      <c r="A96" s="80">
        <v>59</v>
      </c>
      <c r="B96" s="81" t="s">
        <v>85</v>
      </c>
      <c r="C96" s="82">
        <v>13</v>
      </c>
      <c r="D96" s="83">
        <v>44.16</v>
      </c>
    </row>
    <row r="97" spans="1:4" ht="18" customHeight="1">
      <c r="A97" s="80">
        <v>60</v>
      </c>
      <c r="B97" s="81" t="s">
        <v>39</v>
      </c>
      <c r="C97" s="82">
        <v>24</v>
      </c>
      <c r="D97" s="83">
        <v>41.991872999999998</v>
      </c>
    </row>
    <row r="98" spans="1:4" ht="18" customHeight="1">
      <c r="A98" s="80">
        <v>61</v>
      </c>
      <c r="B98" s="81" t="s">
        <v>36</v>
      </c>
      <c r="C98" s="82">
        <v>24</v>
      </c>
      <c r="D98" s="83">
        <v>41.835951999999999</v>
      </c>
    </row>
    <row r="99" spans="1:4" ht="18" customHeight="1">
      <c r="A99" s="80">
        <v>62</v>
      </c>
      <c r="B99" s="81" t="s">
        <v>34</v>
      </c>
      <c r="C99" s="82">
        <v>4</v>
      </c>
      <c r="D99" s="83">
        <v>39.905000000000001</v>
      </c>
    </row>
    <row r="100" spans="1:4" ht="18" customHeight="1">
      <c r="A100" s="80">
        <v>63</v>
      </c>
      <c r="B100" s="81" t="s">
        <v>86</v>
      </c>
      <c r="C100" s="82">
        <v>9</v>
      </c>
      <c r="D100" s="83">
        <v>38.076000000000001</v>
      </c>
    </row>
    <row r="101" spans="1:4" ht="18" customHeight="1">
      <c r="A101" s="80">
        <v>64</v>
      </c>
      <c r="B101" s="81" t="s">
        <v>87</v>
      </c>
      <c r="C101" s="82">
        <v>1</v>
      </c>
      <c r="D101" s="83">
        <v>35</v>
      </c>
    </row>
    <row r="102" spans="1:4" ht="18" customHeight="1">
      <c r="A102" s="80">
        <v>65</v>
      </c>
      <c r="B102" s="81" t="s">
        <v>28</v>
      </c>
      <c r="C102" s="82">
        <v>58</v>
      </c>
      <c r="D102" s="83">
        <v>34.666426000000001</v>
      </c>
    </row>
    <row r="103" spans="1:4" ht="18" customHeight="1">
      <c r="A103" s="80">
        <v>66</v>
      </c>
      <c r="B103" s="81" t="s">
        <v>88</v>
      </c>
      <c r="C103" s="82">
        <v>9</v>
      </c>
      <c r="D103" s="83">
        <v>31.100466999999998</v>
      </c>
    </row>
    <row r="104" spans="1:4" ht="18" customHeight="1">
      <c r="A104" s="80">
        <v>67</v>
      </c>
      <c r="B104" s="81" t="s">
        <v>30</v>
      </c>
      <c r="C104" s="82">
        <v>26</v>
      </c>
      <c r="D104" s="83">
        <v>30.036144</v>
      </c>
    </row>
    <row r="105" spans="1:4" ht="18" customHeight="1">
      <c r="A105" s="80">
        <v>68</v>
      </c>
      <c r="B105" s="81" t="s">
        <v>226</v>
      </c>
      <c r="C105" s="82">
        <v>7</v>
      </c>
      <c r="D105" s="83">
        <v>27.291781</v>
      </c>
    </row>
    <row r="106" spans="1:4" ht="18" customHeight="1">
      <c r="A106" s="80">
        <v>69</v>
      </c>
      <c r="B106" s="81" t="s">
        <v>217</v>
      </c>
      <c r="C106" s="82">
        <v>28</v>
      </c>
      <c r="D106" s="83">
        <v>23.856712999999999</v>
      </c>
    </row>
    <row r="107" spans="1:4" ht="18" customHeight="1">
      <c r="A107" s="80">
        <v>70</v>
      </c>
      <c r="B107" s="81" t="s">
        <v>89</v>
      </c>
      <c r="C107" s="82">
        <v>2</v>
      </c>
      <c r="D107" s="83">
        <v>22.5</v>
      </c>
    </row>
    <row r="108" spans="1:4" ht="18" customHeight="1">
      <c r="A108" s="80">
        <v>71</v>
      </c>
      <c r="B108" s="81" t="s">
        <v>90</v>
      </c>
      <c r="C108" s="82">
        <v>3</v>
      </c>
      <c r="D108" s="83">
        <v>20.774493</v>
      </c>
    </row>
    <row r="109" spans="1:4" ht="18" customHeight="1">
      <c r="A109" s="80">
        <v>72</v>
      </c>
      <c r="B109" s="81" t="s">
        <v>91</v>
      </c>
      <c r="C109" s="82">
        <v>5</v>
      </c>
      <c r="D109" s="83">
        <v>16.668061999999999</v>
      </c>
    </row>
    <row r="110" spans="1:4" ht="18" customHeight="1">
      <c r="A110" s="80">
        <v>73</v>
      </c>
      <c r="B110" s="81" t="s">
        <v>59</v>
      </c>
      <c r="C110" s="82">
        <v>4</v>
      </c>
      <c r="D110" s="83">
        <v>16.303751999999999</v>
      </c>
    </row>
    <row r="111" spans="1:4" ht="18" customHeight="1">
      <c r="A111" s="80">
        <v>74</v>
      </c>
      <c r="B111" s="81" t="s">
        <v>63</v>
      </c>
      <c r="C111" s="82">
        <v>4</v>
      </c>
      <c r="D111" s="83">
        <v>14.212128</v>
      </c>
    </row>
    <row r="112" spans="1:4" ht="18" customHeight="1">
      <c r="A112" s="80">
        <v>75</v>
      </c>
      <c r="B112" s="81" t="s">
        <v>92</v>
      </c>
      <c r="C112" s="82">
        <v>2</v>
      </c>
      <c r="D112" s="83">
        <v>12.98</v>
      </c>
    </row>
    <row r="113" spans="1:4" ht="18" customHeight="1">
      <c r="A113" s="80">
        <v>76</v>
      </c>
      <c r="B113" s="81" t="s">
        <v>93</v>
      </c>
      <c r="C113" s="82">
        <v>3</v>
      </c>
      <c r="D113" s="83">
        <v>11.778</v>
      </c>
    </row>
    <row r="114" spans="1:4" ht="18" customHeight="1">
      <c r="A114" s="80">
        <v>77</v>
      </c>
      <c r="B114" s="81" t="s">
        <v>37</v>
      </c>
      <c r="C114" s="82">
        <v>3</v>
      </c>
      <c r="D114" s="83">
        <v>8.3149999999999995</v>
      </c>
    </row>
    <row r="115" spans="1:4" ht="18" customHeight="1">
      <c r="A115" s="80">
        <v>78</v>
      </c>
      <c r="B115" s="81" t="s">
        <v>48</v>
      </c>
      <c r="C115" s="82">
        <v>2</v>
      </c>
      <c r="D115" s="83">
        <v>8.0431500000000007</v>
      </c>
    </row>
    <row r="116" spans="1:4" ht="18" customHeight="1">
      <c r="A116" s="80">
        <v>79</v>
      </c>
      <c r="B116" s="81" t="s">
        <v>223</v>
      </c>
      <c r="C116" s="82">
        <v>3</v>
      </c>
      <c r="D116" s="83">
        <v>6.9</v>
      </c>
    </row>
    <row r="117" spans="1:4" ht="18" customHeight="1">
      <c r="A117" s="80">
        <v>80</v>
      </c>
      <c r="B117" s="81" t="s">
        <v>60</v>
      </c>
      <c r="C117" s="82">
        <v>1</v>
      </c>
      <c r="D117" s="83">
        <v>6.78</v>
      </c>
    </row>
    <row r="118" spans="1:4" ht="18" customHeight="1">
      <c r="A118" s="80">
        <v>81</v>
      </c>
      <c r="B118" s="81" t="s">
        <v>94</v>
      </c>
      <c r="C118" s="82">
        <v>2</v>
      </c>
      <c r="D118" s="83">
        <v>5.8388039999999997</v>
      </c>
    </row>
    <row r="119" spans="1:4" ht="18" customHeight="1">
      <c r="A119" s="80">
        <v>82</v>
      </c>
      <c r="B119" s="81" t="s">
        <v>55</v>
      </c>
      <c r="C119" s="82">
        <v>5</v>
      </c>
      <c r="D119" s="83">
        <v>3.8086959999999999</v>
      </c>
    </row>
    <row r="120" spans="1:4" ht="18" customHeight="1">
      <c r="A120" s="80">
        <v>83</v>
      </c>
      <c r="B120" s="81" t="s">
        <v>95</v>
      </c>
      <c r="C120" s="82">
        <v>1</v>
      </c>
      <c r="D120" s="83">
        <v>3.8</v>
      </c>
    </row>
    <row r="121" spans="1:4" ht="18" customHeight="1">
      <c r="A121" s="80">
        <v>84</v>
      </c>
      <c r="B121" s="81" t="s">
        <v>32</v>
      </c>
      <c r="C121" s="82">
        <v>37</v>
      </c>
      <c r="D121" s="83">
        <v>3.7435200000000002</v>
      </c>
    </row>
    <row r="122" spans="1:4" ht="18" customHeight="1">
      <c r="A122" s="80">
        <v>85</v>
      </c>
      <c r="B122" s="81" t="s">
        <v>96</v>
      </c>
      <c r="C122" s="82">
        <v>4</v>
      </c>
      <c r="D122" s="83">
        <v>3.2161849999999998</v>
      </c>
    </row>
    <row r="123" spans="1:4" ht="18" customHeight="1">
      <c r="A123" s="80">
        <v>86</v>
      </c>
      <c r="B123" s="81" t="s">
        <v>97</v>
      </c>
      <c r="C123" s="82">
        <v>2</v>
      </c>
      <c r="D123" s="83">
        <v>3.1</v>
      </c>
    </row>
    <row r="124" spans="1:4" ht="18" customHeight="1">
      <c r="A124" s="80">
        <v>87</v>
      </c>
      <c r="B124" s="81" t="s">
        <v>295</v>
      </c>
      <c r="C124" s="82">
        <v>17</v>
      </c>
      <c r="D124" s="83">
        <v>2.6169929999999999</v>
      </c>
    </row>
    <row r="125" spans="1:4" ht="18" customHeight="1">
      <c r="A125" s="80">
        <v>88</v>
      </c>
      <c r="B125" s="81" t="s">
        <v>219</v>
      </c>
      <c r="C125" s="82">
        <v>6</v>
      </c>
      <c r="D125" s="83">
        <v>2.3663989999999999</v>
      </c>
    </row>
    <row r="126" spans="1:4" ht="18" customHeight="1">
      <c r="A126" s="80">
        <v>89</v>
      </c>
      <c r="B126" s="81" t="s">
        <v>98</v>
      </c>
      <c r="C126" s="82">
        <v>3</v>
      </c>
      <c r="D126" s="83">
        <v>2.27</v>
      </c>
    </row>
    <row r="127" spans="1:4" ht="18" customHeight="1">
      <c r="A127" s="80">
        <v>90</v>
      </c>
      <c r="B127" s="81" t="s">
        <v>99</v>
      </c>
      <c r="C127" s="82">
        <v>2</v>
      </c>
      <c r="D127" s="83">
        <v>1.5845</v>
      </c>
    </row>
    <row r="128" spans="1:4" ht="18" customHeight="1">
      <c r="A128" s="80">
        <v>91</v>
      </c>
      <c r="B128" s="81" t="s">
        <v>100</v>
      </c>
      <c r="C128" s="82">
        <v>3</v>
      </c>
      <c r="D128" s="83">
        <v>1.4043000000000001</v>
      </c>
    </row>
    <row r="129" spans="1:4" ht="18" customHeight="1">
      <c r="A129" s="80">
        <v>92</v>
      </c>
      <c r="B129" s="81" t="s">
        <v>35</v>
      </c>
      <c r="C129" s="82">
        <v>6</v>
      </c>
      <c r="D129" s="83">
        <v>1.2845420000000001</v>
      </c>
    </row>
    <row r="130" spans="1:4" ht="18" customHeight="1">
      <c r="A130" s="80">
        <v>93</v>
      </c>
      <c r="B130" s="81" t="s">
        <v>296</v>
      </c>
      <c r="C130" s="82">
        <v>2</v>
      </c>
      <c r="D130" s="83">
        <v>1.2</v>
      </c>
    </row>
    <row r="131" spans="1:4" ht="18" customHeight="1">
      <c r="A131" s="80">
        <v>94</v>
      </c>
      <c r="B131" s="81" t="s">
        <v>297</v>
      </c>
      <c r="C131" s="82">
        <v>5</v>
      </c>
      <c r="D131" s="83">
        <v>1.2</v>
      </c>
    </row>
    <row r="132" spans="1:4" ht="18" customHeight="1">
      <c r="A132" s="80">
        <v>95</v>
      </c>
      <c r="B132" s="81" t="s">
        <v>101</v>
      </c>
      <c r="C132" s="82">
        <v>1</v>
      </c>
      <c r="D132" s="83">
        <v>1.192979</v>
      </c>
    </row>
    <row r="133" spans="1:4" ht="18" customHeight="1">
      <c r="A133" s="80">
        <v>96</v>
      </c>
      <c r="B133" s="81" t="s">
        <v>298</v>
      </c>
      <c r="C133" s="82">
        <v>3</v>
      </c>
      <c r="D133" s="83">
        <v>1.1000000000000001</v>
      </c>
    </row>
    <row r="134" spans="1:4" ht="18" customHeight="1">
      <c r="A134" s="80">
        <v>97</v>
      </c>
      <c r="B134" s="81" t="s">
        <v>299</v>
      </c>
      <c r="C134" s="82">
        <v>2</v>
      </c>
      <c r="D134" s="83">
        <v>1.0449999999999999</v>
      </c>
    </row>
    <row r="135" spans="1:4" ht="18" customHeight="1">
      <c r="A135" s="80">
        <v>98</v>
      </c>
      <c r="B135" s="81" t="s">
        <v>102</v>
      </c>
      <c r="C135" s="82">
        <v>2</v>
      </c>
      <c r="D135" s="83">
        <v>1.0149999999999999</v>
      </c>
    </row>
    <row r="136" spans="1:4" ht="18" customHeight="1">
      <c r="A136" s="80">
        <v>99</v>
      </c>
      <c r="B136" s="81" t="s">
        <v>43</v>
      </c>
      <c r="C136" s="82">
        <v>3</v>
      </c>
      <c r="D136" s="83">
        <v>0.94928699999999999</v>
      </c>
    </row>
    <row r="137" spans="1:4" ht="18" customHeight="1">
      <c r="A137" s="80">
        <v>100</v>
      </c>
      <c r="B137" s="81" t="s">
        <v>51</v>
      </c>
      <c r="C137" s="82">
        <v>15</v>
      </c>
      <c r="D137" s="83">
        <v>0.82768799999999998</v>
      </c>
    </row>
    <row r="138" spans="1:4" ht="18" customHeight="1">
      <c r="A138" s="80">
        <v>101</v>
      </c>
      <c r="B138" s="81" t="s">
        <v>103</v>
      </c>
      <c r="C138" s="82">
        <v>1</v>
      </c>
      <c r="D138" s="83">
        <v>0.8</v>
      </c>
    </row>
    <row r="139" spans="1:4" ht="18" customHeight="1">
      <c r="A139" s="80">
        <v>102</v>
      </c>
      <c r="B139" s="81" t="s">
        <v>125</v>
      </c>
      <c r="C139" s="82">
        <v>1</v>
      </c>
      <c r="D139" s="83">
        <v>0.6</v>
      </c>
    </row>
    <row r="140" spans="1:4" ht="18" customHeight="1">
      <c r="A140" s="80">
        <v>103</v>
      </c>
      <c r="B140" s="81" t="s">
        <v>227</v>
      </c>
      <c r="C140" s="82">
        <v>5</v>
      </c>
      <c r="D140" s="83">
        <v>0.52500000000000002</v>
      </c>
    </row>
    <row r="141" spans="1:4" ht="18" customHeight="1">
      <c r="A141" s="80">
        <v>104</v>
      </c>
      <c r="B141" s="81" t="s">
        <v>220</v>
      </c>
      <c r="C141" s="82">
        <v>16</v>
      </c>
      <c r="D141" s="83">
        <v>0.51615200000000006</v>
      </c>
    </row>
    <row r="142" spans="1:4" ht="18" customHeight="1">
      <c r="A142" s="80">
        <v>105</v>
      </c>
      <c r="B142" s="81" t="s">
        <v>41</v>
      </c>
      <c r="C142" s="82">
        <v>4</v>
      </c>
      <c r="D142" s="83">
        <v>0.51193</v>
      </c>
    </row>
    <row r="143" spans="1:4" ht="18" customHeight="1">
      <c r="A143" s="80">
        <v>106</v>
      </c>
      <c r="B143" s="81" t="s">
        <v>52</v>
      </c>
      <c r="C143" s="82">
        <v>2</v>
      </c>
      <c r="D143" s="83">
        <v>0.50714300000000001</v>
      </c>
    </row>
    <row r="144" spans="1:4" ht="18" customHeight="1">
      <c r="A144" s="80">
        <v>107</v>
      </c>
      <c r="B144" s="81" t="s">
        <v>104</v>
      </c>
      <c r="C144" s="82">
        <v>1</v>
      </c>
      <c r="D144" s="83">
        <v>0.5</v>
      </c>
    </row>
    <row r="145" spans="1:4" ht="18" customHeight="1">
      <c r="A145" s="80">
        <v>108</v>
      </c>
      <c r="B145" s="81" t="s">
        <v>26</v>
      </c>
      <c r="C145" s="82">
        <v>4</v>
      </c>
      <c r="D145" s="83">
        <v>0.43879200000000002</v>
      </c>
    </row>
    <row r="146" spans="1:4" ht="18" customHeight="1">
      <c r="A146" s="80">
        <v>109</v>
      </c>
      <c r="B146" s="81" t="s">
        <v>47</v>
      </c>
      <c r="C146" s="82">
        <v>2</v>
      </c>
      <c r="D146" s="83">
        <v>0.32</v>
      </c>
    </row>
    <row r="147" spans="1:4" ht="18" customHeight="1">
      <c r="A147" s="80">
        <v>110</v>
      </c>
      <c r="B147" s="81" t="s">
        <v>56</v>
      </c>
      <c r="C147" s="82">
        <v>4</v>
      </c>
      <c r="D147" s="83">
        <v>0.31545499999999999</v>
      </c>
    </row>
    <row r="148" spans="1:4" ht="18" customHeight="1">
      <c r="A148" s="80">
        <v>111</v>
      </c>
      <c r="B148" s="81" t="s">
        <v>105</v>
      </c>
      <c r="C148" s="82">
        <v>3</v>
      </c>
      <c r="D148" s="83">
        <v>0.31282900000000002</v>
      </c>
    </row>
    <row r="149" spans="1:4" ht="18" customHeight="1">
      <c r="A149" s="80">
        <v>112</v>
      </c>
      <c r="B149" s="81" t="s">
        <v>58</v>
      </c>
      <c r="C149" s="82">
        <v>3</v>
      </c>
      <c r="D149" s="83">
        <v>0.27500000000000002</v>
      </c>
    </row>
    <row r="150" spans="1:4" ht="18" customHeight="1">
      <c r="A150" s="80">
        <v>113</v>
      </c>
      <c r="B150" s="81" t="s">
        <v>106</v>
      </c>
      <c r="C150" s="82">
        <v>4</v>
      </c>
      <c r="D150" s="83">
        <v>0.27</v>
      </c>
    </row>
    <row r="151" spans="1:4" ht="18" customHeight="1">
      <c r="A151" s="80">
        <v>114</v>
      </c>
      <c r="B151" s="81" t="s">
        <v>107</v>
      </c>
      <c r="C151" s="82">
        <v>1</v>
      </c>
      <c r="D151" s="83">
        <v>0.22500000000000001</v>
      </c>
    </row>
    <row r="152" spans="1:4" ht="18" customHeight="1">
      <c r="A152" s="80">
        <v>115</v>
      </c>
      <c r="B152" s="81" t="s">
        <v>108</v>
      </c>
      <c r="C152" s="82">
        <v>1</v>
      </c>
      <c r="D152" s="83">
        <v>0.21</v>
      </c>
    </row>
    <row r="153" spans="1:4" ht="18" customHeight="1">
      <c r="A153" s="80">
        <v>116</v>
      </c>
      <c r="B153" s="81" t="s">
        <v>214</v>
      </c>
      <c r="C153" s="82">
        <v>4</v>
      </c>
      <c r="D153" s="83">
        <v>0.2089</v>
      </c>
    </row>
    <row r="154" spans="1:4" ht="18" customHeight="1">
      <c r="A154" s="80">
        <v>117</v>
      </c>
      <c r="B154" s="81" t="s">
        <v>121</v>
      </c>
      <c r="C154" s="82">
        <v>4</v>
      </c>
      <c r="D154" s="83">
        <v>0.197795</v>
      </c>
    </row>
    <row r="155" spans="1:4" ht="18" customHeight="1">
      <c r="A155" s="80">
        <v>118</v>
      </c>
      <c r="B155" s="81" t="s">
        <v>109</v>
      </c>
      <c r="C155" s="82">
        <v>3</v>
      </c>
      <c r="D155" s="83">
        <v>0.17199999999999999</v>
      </c>
    </row>
    <row r="156" spans="1:4" ht="18" customHeight="1">
      <c r="A156" s="80">
        <v>119</v>
      </c>
      <c r="B156" s="81" t="s">
        <v>110</v>
      </c>
      <c r="C156" s="82">
        <v>2</v>
      </c>
      <c r="D156" s="83">
        <v>0.17185700000000001</v>
      </c>
    </row>
    <row r="157" spans="1:4" ht="18" customHeight="1">
      <c r="A157" s="80">
        <v>120</v>
      </c>
      <c r="B157" s="81" t="s">
        <v>64</v>
      </c>
      <c r="C157" s="82">
        <v>4</v>
      </c>
      <c r="D157" s="83">
        <v>0.17081199999999999</v>
      </c>
    </row>
    <row r="158" spans="1:4" ht="18" customHeight="1">
      <c r="A158" s="80">
        <v>121</v>
      </c>
      <c r="B158" s="81" t="s">
        <v>111</v>
      </c>
      <c r="C158" s="82">
        <v>4</v>
      </c>
      <c r="D158" s="83">
        <v>0.1535</v>
      </c>
    </row>
    <row r="159" spans="1:4" ht="18" customHeight="1">
      <c r="A159" s="80">
        <v>122</v>
      </c>
      <c r="B159" s="81" t="s">
        <v>115</v>
      </c>
      <c r="C159" s="82">
        <v>2</v>
      </c>
      <c r="D159" s="83">
        <v>0.129</v>
      </c>
    </row>
    <row r="160" spans="1:4" ht="18" customHeight="1">
      <c r="A160" s="80">
        <v>123</v>
      </c>
      <c r="B160" s="81" t="s">
        <v>54</v>
      </c>
      <c r="C160" s="82">
        <v>2</v>
      </c>
      <c r="D160" s="83">
        <v>0.115</v>
      </c>
    </row>
    <row r="161" spans="1:4" ht="18" customHeight="1">
      <c r="A161" s="80">
        <v>124</v>
      </c>
      <c r="B161" s="81" t="s">
        <v>112</v>
      </c>
      <c r="C161" s="82">
        <v>1</v>
      </c>
      <c r="D161" s="83">
        <v>0.1</v>
      </c>
    </row>
    <row r="162" spans="1:4" ht="18" customHeight="1">
      <c r="A162" s="80">
        <v>125</v>
      </c>
      <c r="B162" s="81" t="s">
        <v>113</v>
      </c>
      <c r="C162" s="82">
        <v>1</v>
      </c>
      <c r="D162" s="83">
        <v>0.1</v>
      </c>
    </row>
    <row r="163" spans="1:4" ht="18" customHeight="1">
      <c r="A163" s="80">
        <v>126</v>
      </c>
      <c r="B163" s="81" t="s">
        <v>114</v>
      </c>
      <c r="C163" s="82">
        <v>1</v>
      </c>
      <c r="D163" s="83">
        <v>0.1</v>
      </c>
    </row>
    <row r="164" spans="1:4" ht="18" customHeight="1">
      <c r="A164" s="80">
        <v>127</v>
      </c>
      <c r="B164" s="81" t="s">
        <v>45</v>
      </c>
      <c r="C164" s="82">
        <v>5</v>
      </c>
      <c r="D164" s="83">
        <v>8.3500000000000005E-2</v>
      </c>
    </row>
    <row r="165" spans="1:4" ht="18" customHeight="1">
      <c r="A165" s="80">
        <v>128</v>
      </c>
      <c r="B165" s="81" t="s">
        <v>116</v>
      </c>
      <c r="C165" s="82">
        <v>4</v>
      </c>
      <c r="D165" s="83">
        <v>8.1382999999999997E-2</v>
      </c>
    </row>
    <row r="166" spans="1:4" ht="18" customHeight="1">
      <c r="A166" s="80">
        <v>129</v>
      </c>
      <c r="B166" s="81" t="s">
        <v>117</v>
      </c>
      <c r="C166" s="82">
        <v>1</v>
      </c>
      <c r="D166" s="83">
        <v>7.0935999999999999E-2</v>
      </c>
    </row>
    <row r="167" spans="1:4" ht="18" customHeight="1">
      <c r="A167" s="80">
        <v>130</v>
      </c>
      <c r="B167" s="81" t="s">
        <v>222</v>
      </c>
      <c r="C167" s="82">
        <v>2</v>
      </c>
      <c r="D167" s="83">
        <v>0.05</v>
      </c>
    </row>
    <row r="168" spans="1:4" ht="18" customHeight="1">
      <c r="A168" s="80">
        <v>131</v>
      </c>
      <c r="B168" s="81" t="s">
        <v>118</v>
      </c>
      <c r="C168" s="82">
        <v>2</v>
      </c>
      <c r="D168" s="83">
        <v>3.9399999999999998E-2</v>
      </c>
    </row>
    <row r="169" spans="1:4" ht="18" customHeight="1">
      <c r="A169" s="80">
        <v>132</v>
      </c>
      <c r="B169" s="81" t="s">
        <v>119</v>
      </c>
      <c r="C169" s="82">
        <v>1</v>
      </c>
      <c r="D169" s="83">
        <v>3.3184999999999999E-2</v>
      </c>
    </row>
    <row r="170" spans="1:4" ht="18" customHeight="1">
      <c r="A170" s="80">
        <v>133</v>
      </c>
      <c r="B170" s="81" t="s">
        <v>120</v>
      </c>
      <c r="C170" s="82">
        <v>1</v>
      </c>
      <c r="D170" s="83">
        <v>0.02</v>
      </c>
    </row>
    <row r="171" spans="1:4" ht="18" customHeight="1">
      <c r="A171" s="80">
        <v>134</v>
      </c>
      <c r="B171" s="81" t="s">
        <v>127</v>
      </c>
      <c r="C171" s="82">
        <v>2</v>
      </c>
      <c r="D171" s="83">
        <v>1.4999999999999999E-2</v>
      </c>
    </row>
    <row r="172" spans="1:4" ht="18" customHeight="1">
      <c r="A172" s="80">
        <v>135</v>
      </c>
      <c r="B172" s="81" t="s">
        <v>122</v>
      </c>
      <c r="C172" s="82">
        <v>1</v>
      </c>
      <c r="D172" s="83">
        <v>1.2305999999999999E-2</v>
      </c>
    </row>
    <row r="173" spans="1:4" ht="18" customHeight="1">
      <c r="A173" s="80">
        <v>136</v>
      </c>
      <c r="B173" s="81" t="s">
        <v>126</v>
      </c>
      <c r="C173" s="82">
        <v>1</v>
      </c>
      <c r="D173" s="83">
        <v>0.01</v>
      </c>
    </row>
    <row r="174" spans="1:4" ht="18" customHeight="1">
      <c r="A174" s="80">
        <v>137</v>
      </c>
      <c r="B174" s="81" t="s">
        <v>61</v>
      </c>
      <c r="C174" s="82">
        <v>1</v>
      </c>
      <c r="D174" s="83">
        <v>0.01</v>
      </c>
    </row>
    <row r="175" spans="1:4" ht="18" customHeight="1">
      <c r="A175" s="80">
        <v>138</v>
      </c>
      <c r="B175" s="81" t="s">
        <v>33</v>
      </c>
      <c r="C175" s="82">
        <v>1</v>
      </c>
      <c r="D175" s="83">
        <v>0.01</v>
      </c>
    </row>
    <row r="176" spans="1:4" ht="18" customHeight="1">
      <c r="A176" s="154" t="s">
        <v>186</v>
      </c>
      <c r="B176" s="154"/>
      <c r="C176" s="84">
        <f>SUM(C38:C175)</f>
        <v>32777</v>
      </c>
      <c r="D176" s="85">
        <f>SUM(D38:D175)</f>
        <v>379979.82452302007</v>
      </c>
    </row>
    <row r="177" spans="1:4" ht="15" customHeight="1">
      <c r="A177" s="86"/>
      <c r="B177" s="86"/>
      <c r="C177" s="87"/>
      <c r="D177" s="88"/>
    </row>
    <row r="178" spans="1:4" ht="15.75" customHeight="1">
      <c r="A178" s="155" t="s">
        <v>300</v>
      </c>
      <c r="B178" s="155"/>
      <c r="C178" s="155"/>
      <c r="D178" s="155"/>
    </row>
    <row r="179" spans="1:4" ht="15.75" customHeight="1">
      <c r="A179" s="155" t="str">
        <f>A6</f>
        <v>(Valid projects accumulated as of October 20, 2020)</v>
      </c>
      <c r="B179" s="155"/>
      <c r="C179" s="155"/>
      <c r="D179" s="155"/>
    </row>
    <row r="180" spans="1:4" ht="19.5" customHeight="1"/>
    <row r="181" spans="1:4" ht="78.75">
      <c r="A181" s="76" t="s">
        <v>133</v>
      </c>
      <c r="B181" s="77" t="s">
        <v>229</v>
      </c>
      <c r="C181" s="78" t="s">
        <v>288</v>
      </c>
      <c r="D181" s="79" t="s">
        <v>289</v>
      </c>
    </row>
    <row r="182" spans="1:4" ht="19.5" customHeight="1">
      <c r="A182" s="80">
        <v>1</v>
      </c>
      <c r="B182" s="81" t="s">
        <v>231</v>
      </c>
      <c r="C182" s="82">
        <v>9826</v>
      </c>
      <c r="D182" s="83">
        <v>47903.455168690001</v>
      </c>
    </row>
    <row r="183" spans="1:4" ht="19.5" customHeight="1">
      <c r="A183" s="80">
        <v>2</v>
      </c>
      <c r="B183" s="81" t="s">
        <v>301</v>
      </c>
      <c r="C183" s="82">
        <v>6363</v>
      </c>
      <c r="D183" s="83">
        <v>35898.602829039999</v>
      </c>
    </row>
    <row r="184" spans="1:4" ht="19.5" customHeight="1">
      <c r="A184" s="80">
        <v>3</v>
      </c>
      <c r="B184" s="81" t="s">
        <v>234</v>
      </c>
      <c r="C184" s="82">
        <v>3908</v>
      </c>
      <c r="D184" s="83">
        <v>35237.560986339995</v>
      </c>
    </row>
    <row r="185" spans="1:4" ht="19.5" customHeight="1">
      <c r="A185" s="80">
        <v>4</v>
      </c>
      <c r="B185" s="81" t="s">
        <v>233</v>
      </c>
      <c r="C185" s="82">
        <v>494</v>
      </c>
      <c r="D185" s="83">
        <v>32698.106135999999</v>
      </c>
    </row>
    <row r="186" spans="1:4" ht="19.5" customHeight="1">
      <c r="A186" s="80">
        <v>5</v>
      </c>
      <c r="B186" s="81" t="s">
        <v>239</v>
      </c>
      <c r="C186" s="82">
        <v>1730</v>
      </c>
      <c r="D186" s="83">
        <v>31466.452118050001</v>
      </c>
    </row>
    <row r="187" spans="1:4" ht="19.5" customHeight="1">
      <c r="A187" s="80">
        <v>6</v>
      </c>
      <c r="B187" s="81" t="s">
        <v>236</v>
      </c>
      <c r="C187" s="82">
        <v>1613</v>
      </c>
      <c r="D187" s="83">
        <v>19769.095533929998</v>
      </c>
    </row>
    <row r="188" spans="1:4" ht="19.5" customHeight="1">
      <c r="A188" s="80">
        <v>7</v>
      </c>
      <c r="B188" s="81" t="s">
        <v>235</v>
      </c>
      <c r="C188" s="82">
        <v>838</v>
      </c>
      <c r="D188" s="83">
        <v>19598.627049999999</v>
      </c>
    </row>
    <row r="189" spans="1:4" ht="19.5" customHeight="1">
      <c r="A189" s="80">
        <v>8</v>
      </c>
      <c r="B189" s="81" t="s">
        <v>244</v>
      </c>
      <c r="C189" s="82">
        <v>157</v>
      </c>
      <c r="D189" s="83">
        <v>14532.485397</v>
      </c>
    </row>
    <row r="190" spans="1:4" ht="19.5" customHeight="1">
      <c r="A190" s="80">
        <v>9</v>
      </c>
      <c r="B190" s="81" t="s">
        <v>273</v>
      </c>
      <c r="C190" s="82">
        <v>78</v>
      </c>
      <c r="D190" s="83">
        <v>11730.456423</v>
      </c>
    </row>
    <row r="191" spans="1:4" ht="19.5" customHeight="1">
      <c r="A191" s="80">
        <v>10</v>
      </c>
      <c r="B191" s="81" t="s">
        <v>242</v>
      </c>
      <c r="C191" s="82">
        <v>478</v>
      </c>
      <c r="D191" s="83">
        <v>8538.8220078300001</v>
      </c>
    </row>
    <row r="192" spans="1:4" ht="19.5" customHeight="1">
      <c r="A192" s="80">
        <v>11</v>
      </c>
      <c r="B192" s="81" t="s">
        <v>258</v>
      </c>
      <c r="C192" s="82">
        <v>175</v>
      </c>
      <c r="D192" s="83">
        <v>8397.6420109999999</v>
      </c>
    </row>
    <row r="193" spans="1:4" ht="19.5" customHeight="1">
      <c r="A193" s="80">
        <v>12</v>
      </c>
      <c r="B193" s="81" t="s">
        <v>67</v>
      </c>
      <c r="C193" s="82">
        <v>1231</v>
      </c>
      <c r="D193" s="83">
        <v>8388.7418335300008</v>
      </c>
    </row>
    <row r="194" spans="1:4" ht="19.5" customHeight="1">
      <c r="A194" s="80">
        <v>13</v>
      </c>
      <c r="B194" s="81" t="s">
        <v>240</v>
      </c>
      <c r="C194" s="82">
        <v>336</v>
      </c>
      <c r="D194" s="83">
        <v>7587.6689011999997</v>
      </c>
    </row>
    <row r="195" spans="1:4" ht="19.5" customHeight="1">
      <c r="A195" s="80">
        <v>14</v>
      </c>
      <c r="B195" s="81" t="s">
        <v>238</v>
      </c>
      <c r="C195" s="82">
        <v>533</v>
      </c>
      <c r="D195" s="83">
        <v>6886.12144567</v>
      </c>
    </row>
    <row r="196" spans="1:4" ht="19.5" customHeight="1">
      <c r="A196" s="80">
        <v>15</v>
      </c>
      <c r="B196" s="81" t="s">
        <v>243</v>
      </c>
      <c r="C196" s="82">
        <v>136</v>
      </c>
      <c r="D196" s="83">
        <v>6643.48079624</v>
      </c>
    </row>
    <row r="197" spans="1:4" ht="19.5" customHeight="1">
      <c r="A197" s="80">
        <v>16</v>
      </c>
      <c r="B197" s="81" t="s">
        <v>283</v>
      </c>
      <c r="C197" s="82">
        <v>222</v>
      </c>
      <c r="D197" s="83">
        <v>6056.7345679999999</v>
      </c>
    </row>
    <row r="198" spans="1:4" ht="19.5" customHeight="1">
      <c r="A198" s="80">
        <v>17</v>
      </c>
      <c r="B198" s="81" t="s">
        <v>250</v>
      </c>
      <c r="C198" s="82">
        <v>849</v>
      </c>
      <c r="D198" s="83">
        <v>5756.7804215100005</v>
      </c>
    </row>
    <row r="199" spans="1:4" ht="19.5" customHeight="1">
      <c r="A199" s="80">
        <v>18</v>
      </c>
      <c r="B199" s="81" t="s">
        <v>248</v>
      </c>
      <c r="C199" s="82">
        <v>485</v>
      </c>
      <c r="D199" s="83">
        <v>5100.9217829999998</v>
      </c>
    </row>
    <row r="200" spans="1:4" ht="19.5" customHeight="1">
      <c r="A200" s="80">
        <v>19</v>
      </c>
      <c r="B200" s="81" t="s">
        <v>246</v>
      </c>
      <c r="C200" s="82">
        <v>440</v>
      </c>
      <c r="D200" s="83">
        <v>4962.08530178</v>
      </c>
    </row>
    <row r="201" spans="1:4" ht="19.5" customHeight="1">
      <c r="A201" s="80">
        <v>20</v>
      </c>
      <c r="B201" s="81" t="s">
        <v>268</v>
      </c>
      <c r="C201" s="82">
        <v>61</v>
      </c>
      <c r="D201" s="83">
        <v>4807.2421960000001</v>
      </c>
    </row>
    <row r="202" spans="1:4" ht="19.5" customHeight="1">
      <c r="A202" s="80">
        <v>21</v>
      </c>
      <c r="B202" s="81" t="s">
        <v>230</v>
      </c>
      <c r="C202" s="82">
        <v>13</v>
      </c>
      <c r="D202" s="83">
        <v>4551.0012889999998</v>
      </c>
    </row>
    <row r="203" spans="1:4" ht="19.5" customHeight="1">
      <c r="A203" s="80">
        <v>22</v>
      </c>
      <c r="B203" s="81" t="s">
        <v>260</v>
      </c>
      <c r="C203" s="82">
        <v>115</v>
      </c>
      <c r="D203" s="83">
        <v>4340.1153370000002</v>
      </c>
    </row>
    <row r="204" spans="1:4" ht="19.5" customHeight="1">
      <c r="A204" s="80">
        <v>23</v>
      </c>
      <c r="B204" s="81" t="s">
        <v>237</v>
      </c>
      <c r="C204" s="82">
        <v>334</v>
      </c>
      <c r="D204" s="83">
        <v>4139.5322299999998</v>
      </c>
    </row>
    <row r="205" spans="1:4" ht="19.5" customHeight="1">
      <c r="A205" s="80">
        <v>24</v>
      </c>
      <c r="B205" s="81" t="s">
        <v>261</v>
      </c>
      <c r="C205" s="82">
        <v>121</v>
      </c>
      <c r="D205" s="83">
        <v>3874.5954849999998</v>
      </c>
    </row>
    <row r="206" spans="1:4" ht="19.5" customHeight="1">
      <c r="A206" s="80">
        <v>25</v>
      </c>
      <c r="B206" s="81" t="s">
        <v>255</v>
      </c>
      <c r="C206" s="82">
        <v>153</v>
      </c>
      <c r="D206" s="83">
        <v>3807.854194</v>
      </c>
    </row>
    <row r="207" spans="1:4" ht="19.5" customHeight="1">
      <c r="A207" s="80">
        <v>26</v>
      </c>
      <c r="B207" s="81" t="s">
        <v>256</v>
      </c>
      <c r="C207" s="82">
        <v>121</v>
      </c>
      <c r="D207" s="83">
        <v>3565.4864940000002</v>
      </c>
    </row>
    <row r="208" spans="1:4" ht="19.5" customHeight="1">
      <c r="A208" s="80">
        <v>27</v>
      </c>
      <c r="B208" s="81" t="s">
        <v>259</v>
      </c>
      <c r="C208" s="82">
        <v>44</v>
      </c>
      <c r="D208" s="83">
        <v>3365.540567</v>
      </c>
    </row>
    <row r="209" spans="1:4" ht="19.5" customHeight="1">
      <c r="A209" s="80">
        <v>28</v>
      </c>
      <c r="B209" s="81" t="s">
        <v>252</v>
      </c>
      <c r="C209" s="82">
        <v>303</v>
      </c>
      <c r="D209" s="83">
        <v>2940.1391920000001</v>
      </c>
    </row>
    <row r="210" spans="1:4" ht="19.5" customHeight="1">
      <c r="A210" s="80">
        <v>29</v>
      </c>
      <c r="B210" s="81" t="s">
        <v>302</v>
      </c>
      <c r="C210" s="82">
        <v>50</v>
      </c>
      <c r="D210" s="83">
        <v>2768.6918150000001</v>
      </c>
    </row>
    <row r="211" spans="1:4" ht="19.5" customHeight="1">
      <c r="A211" s="80">
        <v>30</v>
      </c>
      <c r="B211" s="81" t="s">
        <v>253</v>
      </c>
      <c r="C211" s="82">
        <v>125</v>
      </c>
      <c r="D211" s="83">
        <v>2696.9986309999999</v>
      </c>
    </row>
    <row r="212" spans="1:4" ht="19.5" customHeight="1">
      <c r="A212" s="80">
        <v>31</v>
      </c>
      <c r="B212" s="81" t="s">
        <v>251</v>
      </c>
      <c r="C212" s="82">
        <v>102</v>
      </c>
      <c r="D212" s="83">
        <v>2316.5704465999997</v>
      </c>
    </row>
    <row r="213" spans="1:4" ht="19.5" customHeight="1">
      <c r="A213" s="80">
        <v>32</v>
      </c>
      <c r="B213" s="81" t="s">
        <v>278</v>
      </c>
      <c r="C213" s="82">
        <v>48</v>
      </c>
      <c r="D213" s="83">
        <v>1989.572958</v>
      </c>
    </row>
    <row r="214" spans="1:4" ht="19.5" customHeight="1">
      <c r="A214" s="80">
        <v>33</v>
      </c>
      <c r="B214" s="81" t="s">
        <v>254</v>
      </c>
      <c r="C214" s="82">
        <v>60</v>
      </c>
      <c r="D214" s="83">
        <v>1942.7301</v>
      </c>
    </row>
    <row r="215" spans="1:4" ht="19.5" customHeight="1">
      <c r="A215" s="80">
        <v>34</v>
      </c>
      <c r="B215" s="81" t="s">
        <v>247</v>
      </c>
      <c r="C215" s="82">
        <v>196</v>
      </c>
      <c r="D215" s="83">
        <v>1896.2727090000001</v>
      </c>
    </row>
    <row r="216" spans="1:4" ht="19.5" customHeight="1">
      <c r="A216" s="80">
        <v>35</v>
      </c>
      <c r="B216" s="81" t="s">
        <v>284</v>
      </c>
      <c r="C216" s="82">
        <v>52</v>
      </c>
      <c r="D216" s="83">
        <v>1552.3379809999999</v>
      </c>
    </row>
    <row r="217" spans="1:4" ht="19.5" customHeight="1">
      <c r="A217" s="80">
        <v>36</v>
      </c>
      <c r="B217" s="81" t="s">
        <v>241</v>
      </c>
      <c r="C217" s="82">
        <v>70</v>
      </c>
      <c r="D217" s="83">
        <v>1545.1554735499999</v>
      </c>
    </row>
    <row r="218" spans="1:4" ht="19.5" customHeight="1">
      <c r="A218" s="80">
        <v>37</v>
      </c>
      <c r="B218" s="81" t="s">
        <v>262</v>
      </c>
      <c r="C218" s="82">
        <v>80</v>
      </c>
      <c r="D218" s="83">
        <v>1425.3559029999999</v>
      </c>
    </row>
    <row r="219" spans="1:4" ht="19.5" customHeight="1">
      <c r="A219" s="80">
        <v>38</v>
      </c>
      <c r="B219" s="81" t="s">
        <v>263</v>
      </c>
      <c r="C219" s="82">
        <v>91</v>
      </c>
      <c r="D219" s="83">
        <v>1066.324419</v>
      </c>
    </row>
    <row r="220" spans="1:4" ht="19.5" customHeight="1">
      <c r="A220" s="80">
        <v>39</v>
      </c>
      <c r="B220" s="81" t="s">
        <v>245</v>
      </c>
      <c r="C220" s="82">
        <v>22</v>
      </c>
      <c r="D220" s="83">
        <v>1061.6346960000001</v>
      </c>
    </row>
    <row r="221" spans="1:4" ht="19.5" customHeight="1">
      <c r="A221" s="80">
        <v>40</v>
      </c>
      <c r="B221" s="81" t="s">
        <v>249</v>
      </c>
      <c r="C221" s="82">
        <v>67</v>
      </c>
      <c r="D221" s="83">
        <v>878.31964925</v>
      </c>
    </row>
    <row r="222" spans="1:4" ht="19.5" customHeight="1">
      <c r="A222" s="80">
        <v>41</v>
      </c>
      <c r="B222" s="81" t="s">
        <v>257</v>
      </c>
      <c r="C222" s="82">
        <v>95</v>
      </c>
      <c r="D222" s="83">
        <v>764.39842599999997</v>
      </c>
    </row>
    <row r="223" spans="1:4" ht="19.5" customHeight="1">
      <c r="A223" s="80">
        <v>42</v>
      </c>
      <c r="B223" s="81" t="s">
        <v>264</v>
      </c>
      <c r="C223" s="82">
        <v>84</v>
      </c>
      <c r="D223" s="83">
        <v>751.90052600000001</v>
      </c>
    </row>
    <row r="224" spans="1:4" ht="19.5" customHeight="1">
      <c r="A224" s="80">
        <v>43</v>
      </c>
      <c r="B224" s="81" t="s">
        <v>265</v>
      </c>
      <c r="C224" s="82">
        <v>52</v>
      </c>
      <c r="D224" s="83">
        <v>723.141302</v>
      </c>
    </row>
    <row r="225" spans="1:4" ht="19.5" customHeight="1">
      <c r="A225" s="80">
        <v>44</v>
      </c>
      <c r="B225" s="81" t="s">
        <v>272</v>
      </c>
      <c r="C225" s="82">
        <v>31</v>
      </c>
      <c r="D225" s="83">
        <v>578.70048099999997</v>
      </c>
    </row>
    <row r="226" spans="1:4" ht="19.5" customHeight="1">
      <c r="A226" s="80">
        <v>45</v>
      </c>
      <c r="B226" s="81" t="s">
        <v>266</v>
      </c>
      <c r="C226" s="82">
        <v>106</v>
      </c>
      <c r="D226" s="83">
        <v>530.60655999999994</v>
      </c>
    </row>
    <row r="227" spans="1:4" ht="19.5" customHeight="1">
      <c r="A227" s="80">
        <v>46</v>
      </c>
      <c r="B227" s="81" t="s">
        <v>281</v>
      </c>
      <c r="C227" s="82">
        <v>22</v>
      </c>
      <c r="D227" s="83">
        <v>517.14640799999995</v>
      </c>
    </row>
    <row r="228" spans="1:4" ht="19.5" customHeight="1">
      <c r="A228" s="80">
        <v>47</v>
      </c>
      <c r="B228" s="81" t="s">
        <v>275</v>
      </c>
      <c r="C228" s="82">
        <v>26</v>
      </c>
      <c r="D228" s="83">
        <v>399.220754</v>
      </c>
    </row>
    <row r="229" spans="1:4" ht="19.5" customHeight="1">
      <c r="A229" s="80">
        <v>48</v>
      </c>
      <c r="B229" s="81" t="s">
        <v>68</v>
      </c>
      <c r="C229" s="82">
        <v>27</v>
      </c>
      <c r="D229" s="83">
        <v>270.937545</v>
      </c>
    </row>
    <row r="230" spans="1:4" ht="19.5" customHeight="1">
      <c r="A230" s="80">
        <v>49</v>
      </c>
      <c r="B230" s="81" t="s">
        <v>271</v>
      </c>
      <c r="C230" s="82">
        <v>16</v>
      </c>
      <c r="D230" s="83">
        <v>255.91050000000001</v>
      </c>
    </row>
    <row r="231" spans="1:4" ht="19.5" customHeight="1">
      <c r="A231" s="80">
        <v>50</v>
      </c>
      <c r="B231" s="81" t="s">
        <v>303</v>
      </c>
      <c r="C231" s="82">
        <v>42</v>
      </c>
      <c r="D231" s="83">
        <v>238.21245999999999</v>
      </c>
    </row>
    <row r="232" spans="1:4" ht="19.5" customHeight="1">
      <c r="A232" s="80">
        <v>51</v>
      </c>
      <c r="B232" s="81" t="s">
        <v>269</v>
      </c>
      <c r="C232" s="82">
        <v>17</v>
      </c>
      <c r="D232" s="83">
        <v>216.09839500000001</v>
      </c>
    </row>
    <row r="233" spans="1:4" ht="19.5" customHeight="1">
      <c r="A233" s="80">
        <v>52</v>
      </c>
      <c r="B233" s="81" t="s">
        <v>267</v>
      </c>
      <c r="C233" s="82">
        <v>19</v>
      </c>
      <c r="D233" s="83">
        <v>171.616739</v>
      </c>
    </row>
    <row r="234" spans="1:4" ht="19.5" customHeight="1">
      <c r="A234" s="80">
        <v>53</v>
      </c>
      <c r="B234" s="81" t="s">
        <v>276</v>
      </c>
      <c r="C234" s="82">
        <v>17</v>
      </c>
      <c r="D234" s="83">
        <v>157.56854999999999</v>
      </c>
    </row>
    <row r="235" spans="1:4" ht="19.5" customHeight="1">
      <c r="A235" s="80">
        <v>54</v>
      </c>
      <c r="B235" s="81" t="s">
        <v>274</v>
      </c>
      <c r="C235" s="82">
        <v>15</v>
      </c>
      <c r="D235" s="83">
        <v>157.44857500000001</v>
      </c>
    </row>
    <row r="236" spans="1:4" ht="19.5" customHeight="1">
      <c r="A236" s="80">
        <v>55</v>
      </c>
      <c r="B236" s="81" t="s">
        <v>282</v>
      </c>
      <c r="C236" s="82">
        <v>12</v>
      </c>
      <c r="D236" s="83">
        <v>148.541437</v>
      </c>
    </row>
    <row r="237" spans="1:4" ht="19.5" customHeight="1">
      <c r="A237" s="80">
        <v>56</v>
      </c>
      <c r="B237" s="81" t="s">
        <v>277</v>
      </c>
      <c r="C237" s="82">
        <v>10</v>
      </c>
      <c r="D237" s="83">
        <v>135.72999999999999</v>
      </c>
    </row>
    <row r="238" spans="1:4" ht="19.5" customHeight="1">
      <c r="A238" s="80">
        <v>57</v>
      </c>
      <c r="B238" s="81" t="s">
        <v>304</v>
      </c>
      <c r="C238" s="82">
        <v>21</v>
      </c>
      <c r="D238" s="83">
        <v>104.885389</v>
      </c>
    </row>
    <row r="239" spans="1:4" ht="19.5" customHeight="1">
      <c r="A239" s="80">
        <v>58</v>
      </c>
      <c r="B239" s="81" t="s">
        <v>70</v>
      </c>
      <c r="C239" s="82">
        <v>9</v>
      </c>
      <c r="D239" s="83">
        <v>93.857697000000002</v>
      </c>
    </row>
    <row r="240" spans="1:4" ht="19.5" customHeight="1">
      <c r="A240" s="80">
        <v>59</v>
      </c>
      <c r="B240" s="81" t="s">
        <v>280</v>
      </c>
      <c r="C240" s="82">
        <v>18</v>
      </c>
      <c r="D240" s="83">
        <v>51.424999999999997</v>
      </c>
    </row>
    <row r="241" spans="1:4" ht="19.5" customHeight="1">
      <c r="A241" s="80">
        <v>60</v>
      </c>
      <c r="B241" s="81" t="s">
        <v>69</v>
      </c>
      <c r="C241" s="82">
        <v>6</v>
      </c>
      <c r="D241" s="83">
        <v>12.171351</v>
      </c>
    </row>
    <row r="242" spans="1:4" ht="19.5" customHeight="1">
      <c r="A242" s="80">
        <v>61</v>
      </c>
      <c r="B242" s="81" t="s">
        <v>305</v>
      </c>
      <c r="C242" s="82">
        <v>4</v>
      </c>
      <c r="D242" s="83">
        <v>6.34695681</v>
      </c>
    </row>
    <row r="243" spans="1:4" ht="19.5" customHeight="1">
      <c r="A243" s="80">
        <v>62</v>
      </c>
      <c r="B243" s="81" t="s">
        <v>306</v>
      </c>
      <c r="C243" s="82">
        <v>6</v>
      </c>
      <c r="D243" s="83">
        <v>4.1469940000000003</v>
      </c>
    </row>
    <row r="244" spans="1:4" ht="19.5" customHeight="1">
      <c r="A244" s="80">
        <v>63</v>
      </c>
      <c r="B244" s="81" t="s">
        <v>279</v>
      </c>
      <c r="C244" s="82">
        <v>1</v>
      </c>
      <c r="D244" s="83">
        <v>3</v>
      </c>
    </row>
    <row r="245" spans="1:4" ht="19.5" customHeight="1">
      <c r="A245" s="80">
        <v>64</v>
      </c>
      <c r="B245" s="81" t="s">
        <v>307</v>
      </c>
      <c r="C245" s="82">
        <v>1</v>
      </c>
      <c r="D245" s="83">
        <v>1.5</v>
      </c>
    </row>
    <row r="246" spans="1:4" ht="19.5" customHeight="1">
      <c r="A246" s="154" t="s">
        <v>186</v>
      </c>
      <c r="B246" s="154"/>
      <c r="C246" s="84">
        <f>SUM(C182:C245)</f>
        <v>32777</v>
      </c>
      <c r="D246" s="85">
        <f>SUM(D182:D245)</f>
        <v>379979.82452302007</v>
      </c>
    </row>
    <row r="247" spans="1:4" ht="15" customHeight="1"/>
    <row r="248" spans="1:4" ht="26.25" customHeight="1"/>
    <row r="249" spans="1:4" ht="15.75" customHeight="1"/>
  </sheetData>
  <sortState ref="B182:D245">
    <sortCondition descending="1" ref="D182:D245"/>
  </sortState>
  <mergeCells count="10">
    <mergeCell ref="A1:D1"/>
    <mergeCell ref="A176:B176"/>
    <mergeCell ref="A178:D178"/>
    <mergeCell ref="A179:D179"/>
    <mergeCell ref="A246:B246"/>
    <mergeCell ref="A5:D5"/>
    <mergeCell ref="A6:D6"/>
    <mergeCell ref="A28:B28"/>
    <mergeCell ref="A34:D34"/>
    <mergeCell ref="A35:D35"/>
  </mergeCells>
  <conditionalFormatting sqref="B7 B28:B33 B35:B37 B52:B61 B63:B66 B68:B92 B94:B130 B132:B177 B179:B180 B191:B1048576">
    <cfRule type="duplicateValues" dxfId="3" priority="4"/>
  </conditionalFormatting>
  <conditionalFormatting sqref="B3">
    <cfRule type="duplicateValues" dxfId="2" priority="2" stopIfTrue="1"/>
    <cfRule type="duplicateValues" dxfId="1" priority="3" stopIfTrue="1"/>
  </conditionalFormatting>
  <conditionalFormatting sqref="B49:B51">
    <cfRule type="duplicateValues" dxfId="0" priority="1"/>
  </conditionalFormatting>
  <pageMargins left="0.7" right="0.45" top="0.5" bottom="0.5" header="0.3" footer="0.3"/>
  <pageSetup paperSize="9" fitToHeight="0" orientation="portrait" r:id="rId1"/>
  <rowBreaks count="2" manualBreakCount="2">
    <brk id="33" max="3" man="1"/>
    <brk id="17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October</vt:lpstr>
      <vt:lpstr>October, 2020</vt:lpstr>
      <vt:lpstr>Accumulated as of Oct, 2020</vt:lpstr>
      <vt:lpstr>'Accumulated as of Oct, 2020'!Print_Area</vt:lpstr>
      <vt:lpstr>October!Print_Area</vt:lpstr>
      <vt:lpstr>'October, 2020'!Print_Area</vt:lpstr>
      <vt:lpstr>'Accumulated as of Oct,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Minh Trang</cp:lastModifiedBy>
  <cp:lastPrinted>2020-10-22T08:04:09Z</cp:lastPrinted>
  <dcterms:created xsi:type="dcterms:W3CDTF">2020-03-20T08:58:11Z</dcterms:created>
  <dcterms:modified xsi:type="dcterms:W3CDTF">2020-12-04T09:35:59Z</dcterms:modified>
</cp:coreProperties>
</file>